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J:\Budget Counseling\Budget Worksheet\"/>
    </mc:Choice>
  </mc:AlternateContent>
  <xr:revisionPtr revIDLastSave="0" documentId="13_ncr:1_{94F508C7-5B91-43D3-98D7-E80C1EC2A25A}" xr6:coauthVersionLast="47" xr6:coauthVersionMax="47" xr10:uidLastSave="{00000000-0000-0000-0000-000000000000}"/>
  <bookViews>
    <workbookView xWindow="-120" yWindow="-120" windowWidth="57840" windowHeight="23640" xr2:uid="{00000000-000D-0000-FFFF-FFFF00000000}"/>
  </bookViews>
  <sheets>
    <sheet name="Instructions and COA" sheetId="6" r:id="rId1"/>
    <sheet name="1st Year DO" sheetId="1" r:id="rId2"/>
    <sheet name="2nd Year DO" sheetId="2" r:id="rId3"/>
    <sheet name="3rd Year DO" sheetId="3" r:id="rId4"/>
    <sheet name="4th Year DO" sheetId="4" r:id="rId5"/>
  </sheets>
  <calcPr calcId="191029"/>
  <customWorkbookViews>
    <customWorkbookView name="NSS Admin - Personal View" guid="{ABB97F28-580F-4F46-A955-852B920BBE9A}" mergeInterval="0" personalView="1" maximized="1" xWindow="1912" yWindow="-8" windowWidth="1936" windowHeight="109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7" i="4" l="1"/>
  <c r="J56" i="4"/>
  <c r="J56" i="3"/>
  <c r="J55" i="3"/>
  <c r="J54" i="2"/>
  <c r="J53" i="2"/>
  <c r="J58" i="1"/>
  <c r="J57" i="1"/>
  <c r="J46" i="1"/>
  <c r="N62" i="3"/>
  <c r="G57" i="3"/>
  <c r="G44" i="3"/>
  <c r="J43" i="3"/>
  <c r="J44" i="3" s="1"/>
  <c r="M44" i="3" s="1"/>
  <c r="G40" i="3"/>
  <c r="J39" i="3"/>
  <c r="J38" i="3"/>
  <c r="J37" i="3"/>
  <c r="J36" i="3"/>
  <c r="G33" i="3"/>
  <c r="J32" i="3"/>
  <c r="J31" i="3"/>
  <c r="J30" i="3"/>
  <c r="J29" i="3"/>
  <c r="J28" i="3"/>
  <c r="J27" i="3"/>
  <c r="J26" i="3"/>
  <c r="J25" i="3"/>
  <c r="J36" i="2"/>
  <c r="J37" i="2"/>
  <c r="J35" i="2"/>
  <c r="J34" i="2"/>
  <c r="J41" i="2"/>
  <c r="J42" i="2" s="1"/>
  <c r="M42" i="2" s="1"/>
  <c r="J25" i="2"/>
  <c r="J26" i="2"/>
  <c r="J27" i="2"/>
  <c r="J28" i="2"/>
  <c r="J29" i="2"/>
  <c r="J30" i="2"/>
  <c r="J24" i="2"/>
  <c r="J23" i="2"/>
  <c r="G55" i="2"/>
  <c r="G31" i="2"/>
  <c r="G59" i="1"/>
  <c r="G46" i="1"/>
  <c r="J45" i="1"/>
  <c r="G42" i="1"/>
  <c r="J41" i="1"/>
  <c r="J40" i="1"/>
  <c r="J39" i="1"/>
  <c r="J38" i="1"/>
  <c r="G35" i="1"/>
  <c r="J34" i="1"/>
  <c r="J33" i="1"/>
  <c r="J32" i="1"/>
  <c r="J31" i="1"/>
  <c r="J30" i="1"/>
  <c r="J29" i="1"/>
  <c r="J28" i="1"/>
  <c r="J27" i="1"/>
  <c r="G45" i="4"/>
  <c r="J45" i="4" s="1"/>
  <c r="J44" i="4"/>
  <c r="J59" i="1" l="1"/>
  <c r="M45" i="4"/>
  <c r="G49" i="3"/>
  <c r="J57" i="3"/>
  <c r="J33" i="3"/>
  <c r="M33" i="3" s="1"/>
  <c r="J40" i="3"/>
  <c r="M40" i="3" s="1"/>
  <c r="G47" i="2"/>
  <c r="J55" i="2"/>
  <c r="J38" i="2"/>
  <c r="M38" i="2" s="1"/>
  <c r="M46" i="1"/>
  <c r="J31" i="2"/>
  <c r="G51" i="1"/>
  <c r="J35" i="1"/>
  <c r="M35" i="1" s="1"/>
  <c r="J42" i="1"/>
  <c r="M42" i="1" s="1"/>
  <c r="G41" i="4"/>
  <c r="G34" i="4"/>
  <c r="J39" i="4"/>
  <c r="J40" i="4"/>
  <c r="J38" i="4"/>
  <c r="J37" i="4"/>
  <c r="J28" i="4"/>
  <c r="J29" i="4"/>
  <c r="J30" i="4"/>
  <c r="J31" i="4"/>
  <c r="J32" i="4"/>
  <c r="J33" i="4"/>
  <c r="J27" i="4"/>
  <c r="J26" i="4"/>
  <c r="U50" i="4"/>
  <c r="U27" i="4"/>
  <c r="U23" i="4"/>
  <c r="U38" i="4" s="1"/>
  <c r="S44" i="1"/>
  <c r="S21" i="1"/>
  <c r="S19" i="1" s="1"/>
  <c r="S48" i="3"/>
  <c r="S25" i="3"/>
  <c r="S23" i="3"/>
  <c r="S37" i="3" s="1"/>
  <c r="S48" i="2"/>
  <c r="S25" i="2"/>
  <c r="S23" i="2"/>
  <c r="S37" i="2" s="1"/>
  <c r="J49" i="3" l="1"/>
  <c r="M49" i="3"/>
  <c r="S52" i="3"/>
  <c r="J47" i="2"/>
  <c r="M31" i="2"/>
  <c r="M47" i="2" s="1"/>
  <c r="S52" i="2"/>
  <c r="J51" i="1"/>
  <c r="M51" i="1"/>
  <c r="G50" i="4"/>
  <c r="J41" i="4"/>
  <c r="J34" i="4"/>
  <c r="U39" i="4"/>
  <c r="U54" i="4" s="1"/>
  <c r="U53" i="4"/>
  <c r="S33" i="1"/>
  <c r="S48" i="1" s="1"/>
  <c r="S32" i="1"/>
  <c r="S47" i="1" s="1"/>
  <c r="S36" i="3"/>
  <c r="S51" i="3" s="1"/>
  <c r="S36" i="2"/>
  <c r="S51" i="2" s="1"/>
  <c r="J50" i="4" l="1"/>
  <c r="M41" i="4"/>
  <c r="M34" i="4"/>
  <c r="M50" i="4" l="1"/>
  <c r="M62" i="4" s="1"/>
  <c r="G58" i="4" l="1"/>
  <c r="J58" i="4" l="1"/>
</calcChain>
</file>

<file path=xl/sharedStrings.xml><?xml version="1.0" encoding="utf-8"?>
<sst xmlns="http://schemas.openxmlformats.org/spreadsheetml/2006/main" count="352" uniqueCount="105">
  <si>
    <t>Fall Term</t>
  </si>
  <si>
    <t>Spring Term</t>
  </si>
  <si>
    <t>Monthly Living Expenses</t>
  </si>
  <si>
    <t>Child care</t>
  </si>
  <si>
    <t>Total Monthly Living Expenses</t>
  </si>
  <si>
    <t>Rent/mortgage</t>
  </si>
  <si>
    <t>Home/renter's insurance</t>
  </si>
  <si>
    <t>Electricity</t>
  </si>
  <si>
    <t>Gas (heat)</t>
  </si>
  <si>
    <t>Water/Sewer</t>
  </si>
  <si>
    <t>Auto insurance</t>
  </si>
  <si>
    <t>Auto Maintainance</t>
  </si>
  <si>
    <t>Gas for Auto</t>
  </si>
  <si>
    <t xml:space="preserve"> </t>
  </si>
  <si>
    <t>Monthly Indirect Costs</t>
  </si>
  <si>
    <t>Enter your budgeted living expenses in the cells below.  If you share costs with roommates or family, enter the amounts for which you are responsible.</t>
  </si>
  <si>
    <t>Annual (x 10 months)</t>
  </si>
  <si>
    <t>Monthly Cost</t>
  </si>
  <si>
    <t>Total Monthly Indirect Costs</t>
  </si>
  <si>
    <t>Living Expenses Categories</t>
  </si>
  <si>
    <t>1st Year DO</t>
  </si>
  <si>
    <t>2nd Year DO</t>
  </si>
  <si>
    <t>3rd Year DO</t>
  </si>
  <si>
    <t>4th Year DO</t>
  </si>
  <si>
    <t>COMSAE</t>
  </si>
  <si>
    <t>Annual (x 12 months)</t>
  </si>
  <si>
    <t>(12 Months)</t>
  </si>
  <si>
    <t>Internet</t>
  </si>
  <si>
    <t>CLASS OF 2025</t>
  </si>
  <si>
    <t>Tuition</t>
  </si>
  <si>
    <t>In-State Tuition</t>
  </si>
  <si>
    <t>Out-of-State Tuition</t>
  </si>
  <si>
    <t>University Billed Fees Breakdown</t>
  </si>
  <si>
    <t>Student Activity Fee</t>
  </si>
  <si>
    <t>Technology Fee</t>
  </si>
  <si>
    <t>Computer Fee</t>
  </si>
  <si>
    <t>Question Banks</t>
  </si>
  <si>
    <t xml:space="preserve">Medical Kit </t>
  </si>
  <si>
    <t>Disability Insurance</t>
  </si>
  <si>
    <t>Total In-State Bill</t>
  </si>
  <si>
    <t>Total Out-of-State Bill</t>
  </si>
  <si>
    <t>Total Estimated Indirect Costs</t>
  </si>
  <si>
    <t>In-State</t>
  </si>
  <si>
    <t>Out-of-State</t>
  </si>
  <si>
    <t>Parking (not including on campus) &amp; tolls</t>
  </si>
  <si>
    <r>
      <t xml:space="preserve">Indirect Costs </t>
    </r>
    <r>
      <rPr>
        <b/>
        <sz val="8"/>
        <color theme="0"/>
        <rFont val="Arial Narrow"/>
        <family val="2"/>
      </rPr>
      <t>(Dependent on borrowing habits and living expenses*)</t>
    </r>
  </si>
  <si>
    <r>
      <rPr>
        <b/>
        <sz val="11"/>
        <color theme="0"/>
        <rFont val="Arial Narrow"/>
        <family val="2"/>
      </rPr>
      <t>Total Estimated Cost of Attendance</t>
    </r>
    <r>
      <rPr>
        <b/>
        <sz val="9"/>
        <color theme="0"/>
        <rFont val="Arial Narrow"/>
        <family val="2"/>
      </rPr>
      <t xml:space="preserve"> (Direct Costs + Indirect Costs)</t>
    </r>
  </si>
  <si>
    <t>Graduation Fee</t>
  </si>
  <si>
    <t>Begin</t>
  </si>
  <si>
    <t>End</t>
  </si>
  <si>
    <t>CLASS OF 2026</t>
  </si>
  <si>
    <t>This workbook has been created for you to develop your academic year budget while in attendance at RowanSOM. The Cost of Attendance (COA) is not a bill; it is a combination of the direct costs (your University bill) and estimated indirect costs (living expenses) to attend SOM each year.  Select the tab below that corresponds to your class year to complete the worksheet.  Should your expenses exceed your COA, and you are financing your education using financial aid, please make an appointment with a professional staff member in our office.</t>
  </si>
  <si>
    <t>15/15/2023</t>
  </si>
  <si>
    <r>
      <t xml:space="preserve">Direct Costs </t>
    </r>
    <r>
      <rPr>
        <b/>
        <sz val="9"/>
        <color theme="0"/>
        <rFont val="Arial Narrow"/>
        <family val="2"/>
      </rPr>
      <t>(Billed by the University)</t>
    </r>
  </si>
  <si>
    <r>
      <t>University Billed Fees</t>
    </r>
    <r>
      <rPr>
        <b/>
        <vertAlign val="superscript"/>
        <sz val="10"/>
        <color rgb="FF245474"/>
        <rFont val="Arial Narrow"/>
        <family val="2"/>
      </rPr>
      <t>1,2</t>
    </r>
  </si>
  <si>
    <t>Wellness Fees</t>
  </si>
  <si>
    <t>SOM Wellness Fee</t>
  </si>
  <si>
    <r>
      <t>Books and supplies</t>
    </r>
    <r>
      <rPr>
        <b/>
        <vertAlign val="superscript"/>
        <sz val="10"/>
        <color rgb="FF245474"/>
        <rFont val="Arial Narrow"/>
        <family val="2"/>
      </rPr>
      <t>3</t>
    </r>
  </si>
  <si>
    <r>
      <t xml:space="preserve">COMLEX </t>
    </r>
    <r>
      <rPr>
        <sz val="9"/>
        <color rgb="FF245474"/>
        <rFont val="Arial Narrow"/>
        <family val="2"/>
      </rPr>
      <t>Exam</t>
    </r>
  </si>
  <si>
    <t>Residency Expenses (ERAS Expenses)</t>
  </si>
  <si>
    <t>Loan Fees (Estimated)</t>
  </si>
  <si>
    <t>Miscellaneous Personal Expenses</t>
  </si>
  <si>
    <t>Living expenses including food and housing</t>
  </si>
  <si>
    <t>Transportation Expenses</t>
  </si>
  <si>
    <t>Budgeting Worksheet 2023-2024</t>
  </si>
  <si>
    <t>CLASS OF 2027</t>
  </si>
  <si>
    <t>(10 Months)</t>
  </si>
  <si>
    <t>CLASS OF 2024</t>
  </si>
  <si>
    <t>Groceries and Household Supplies</t>
  </si>
  <si>
    <r>
      <t xml:space="preserve">This budget worksheet is provided to </t>
    </r>
    <r>
      <rPr>
        <b/>
        <u/>
        <sz val="16"/>
        <color rgb="FF245474"/>
        <rFont val="Arial"/>
        <family val="2"/>
      </rPr>
      <t>assist</t>
    </r>
    <r>
      <rPr>
        <b/>
        <sz val="16"/>
        <color rgb="FF245474"/>
        <rFont val="Arial"/>
        <family val="2"/>
      </rPr>
      <t xml:space="preserve"> students in determining actual allowable expenses based on federal financial aid guidelines that students incur during the academic year.  Enter figures into any </t>
    </r>
    <r>
      <rPr>
        <b/>
        <sz val="16"/>
        <color rgb="FFFFCF44"/>
        <rFont val="Arial"/>
        <family val="2"/>
      </rPr>
      <t>ORANGE</t>
    </r>
    <r>
      <rPr>
        <b/>
        <sz val="16"/>
        <color rgb="FF245474"/>
        <rFont val="Arial"/>
        <family val="2"/>
      </rPr>
      <t xml:space="preserve"> cell.  The sheet will calculate the rest.</t>
    </r>
  </si>
  <si>
    <t>Total Room and Board</t>
  </si>
  <si>
    <t>Total Transportation</t>
  </si>
  <si>
    <t>The following annual and monthly expenses may be added to your COA based on Counselor Review</t>
  </si>
  <si>
    <t>Discretionary Expenses that cannot be increased in COA including clothing, laundry/dry cleaning, health and beauty, haircuts</t>
  </si>
  <si>
    <t>Difference Personal</t>
  </si>
  <si>
    <t>Difference Food and Housing</t>
  </si>
  <si>
    <t>Difference Transportation</t>
  </si>
  <si>
    <t>Difference Living Expenses</t>
  </si>
  <si>
    <t>Food and Housing ($1,908/month)</t>
  </si>
  <si>
    <t>Transportation ($365/month)</t>
  </si>
  <si>
    <t>Personal Expenses ($200/month)</t>
  </si>
  <si>
    <t>Books and Supplies ($196)</t>
  </si>
  <si>
    <t>Additional Books and Supplies epenses</t>
  </si>
  <si>
    <t>Residency Expenses ($2700) Submit on Residency Expense COA Appeal</t>
  </si>
  <si>
    <t>The following books and supplies amounts are included in your SOM Cost of Attendance and funds are calculated in your standard refund if you borrowed up to your Cost of Attenance</t>
  </si>
  <si>
    <t>Additional Expenses</t>
  </si>
  <si>
    <t>Books and Supplies ($1,769)</t>
  </si>
  <si>
    <t>COMLEX Exam ($715)</t>
  </si>
  <si>
    <t xml:space="preserve">USMLE Step Exam </t>
  </si>
  <si>
    <t>Books and Supplies ($474)/COMLEX Exam $715</t>
  </si>
  <si>
    <t>Additional Expense</t>
  </si>
  <si>
    <t>Grand Total Additional Expense</t>
  </si>
  <si>
    <r>
      <t xml:space="preserve">The following monthly living expenses items </t>
    </r>
    <r>
      <rPr>
        <b/>
        <i/>
        <sz val="14"/>
        <color rgb="FF245474"/>
        <rFont val="Arial"/>
        <family val="2"/>
      </rPr>
      <t>are</t>
    </r>
    <r>
      <rPr>
        <b/>
        <sz val="14"/>
        <color rgb="FF245474"/>
        <rFont val="Arial"/>
        <family val="2"/>
      </rPr>
      <t xml:space="preserve"> included in your SOM Cost of Attendance</t>
    </r>
  </si>
  <si>
    <t>Telephone (usage only, not device)</t>
  </si>
  <si>
    <t>Additional Books and Supplies Expenses</t>
  </si>
  <si>
    <t>VSLO Applications</t>
  </si>
  <si>
    <t>Medical/dental/prescriptions (in-network only)</t>
  </si>
  <si>
    <t>Direct Costs (Billed by the University)</t>
  </si>
  <si>
    <t>Indirect Costs (Dependent on borrowing habits and living expenses*)</t>
  </si>
  <si>
    <t>Total Estimated Cost of Attendance (Direct Costs + Indirect Costs)</t>
  </si>
  <si>
    <r>
      <t xml:space="preserve">This budget worksheet is provided to </t>
    </r>
    <r>
      <rPr>
        <b/>
        <u/>
        <sz val="18"/>
        <color rgb="FF245474"/>
        <rFont val="Arial"/>
        <family val="2"/>
      </rPr>
      <t>assist</t>
    </r>
    <r>
      <rPr>
        <b/>
        <sz val="18"/>
        <color rgb="FF245474"/>
        <rFont val="Arial"/>
        <family val="2"/>
      </rPr>
      <t xml:space="preserve"> students in determining actual allowable expenses based on federal financial aid guidelines that students incur during the academic year.  Enter figures into any </t>
    </r>
    <r>
      <rPr>
        <b/>
        <sz val="18"/>
        <color rgb="FFFFCF44"/>
        <rFont val="Arial"/>
        <family val="2"/>
      </rPr>
      <t>ORANGE</t>
    </r>
    <r>
      <rPr>
        <b/>
        <sz val="18"/>
        <color rgb="FF245474"/>
        <rFont val="Arial"/>
        <family val="2"/>
      </rPr>
      <t xml:space="preserve"> cell.  The sheet will calculate the rest.</t>
    </r>
  </si>
  <si>
    <r>
      <t>University Billed Fees</t>
    </r>
    <r>
      <rPr>
        <b/>
        <vertAlign val="superscript"/>
        <sz val="18"/>
        <color rgb="FF245474"/>
        <rFont val="Arial Narrow"/>
        <family val="2"/>
      </rPr>
      <t>1,2</t>
    </r>
  </si>
  <si>
    <r>
      <t xml:space="preserve">The following monthly living expenses items </t>
    </r>
    <r>
      <rPr>
        <b/>
        <i/>
        <sz val="18"/>
        <color rgb="FF245474"/>
        <rFont val="Arial"/>
        <family val="2"/>
      </rPr>
      <t>are</t>
    </r>
    <r>
      <rPr>
        <b/>
        <sz val="18"/>
        <color rgb="FF245474"/>
        <rFont val="Arial"/>
        <family val="2"/>
      </rPr>
      <t xml:space="preserve"> included in your SOM Cost of Attendance</t>
    </r>
  </si>
  <si>
    <r>
      <t>Books and supplies</t>
    </r>
    <r>
      <rPr>
        <b/>
        <vertAlign val="superscript"/>
        <sz val="18"/>
        <color rgb="FF245474"/>
        <rFont val="Arial Narrow"/>
        <family val="2"/>
      </rPr>
      <t>3</t>
    </r>
  </si>
  <si>
    <r>
      <t xml:space="preserve">COMLEX </t>
    </r>
    <r>
      <rPr>
        <sz val="18"/>
        <color rgb="FF245474"/>
        <rFont val="Arial Narrow"/>
        <family val="2"/>
      </rPr>
      <t>Exam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</si>
</sst>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7" formatCode="&quot;$&quot;#,##0.00_);\(&quot;$&quot;#,##0.00\)"/>
    <numFmt numFmtId="8" formatCode="&quot;$&quot;#,##0.00_);[Red]\(&quot;$&quot;#,##0.00\)"/>
    <numFmt numFmtId="44" formatCode="_(&quot;$&quot;* #,##0.00_);_(&quot;$&quot;* \(#,##0.00\);_(&quot;$&quot;* &quot;-&quot;??_);_(@_)"/>
    <numFmt numFmtId="164" formatCode="&quot;$&quot;#,##0"/>
    <numFmt numFmtId="165" formatCode="[$$-409]#,##0.00_);\([$$-409]#,##0.00\)"/>
    <numFmt numFmtId="166" formatCode="&quot;$&quot;#,##0.00"/>
  </numFmts>
  <fonts count="68" x14ac:knownFonts="1">
    <font>
      <sz val="11"/>
      <color theme="1"/>
      <name val="Calibri"/>
      <family val="2"/>
      <scheme val="minor"/>
    </font>
    <font>
      <b/>
      <sz val="11"/>
      <color theme="1"/>
      <name val="Arial"/>
      <family val="2"/>
    </font>
    <font>
      <sz val="11"/>
      <color theme="1"/>
      <name val="Arial"/>
      <family val="2"/>
    </font>
    <font>
      <b/>
      <sz val="11"/>
      <name val="Arial"/>
      <family val="2"/>
    </font>
    <font>
      <sz val="11"/>
      <color theme="0"/>
      <name val="Arial"/>
      <family val="2"/>
    </font>
    <font>
      <b/>
      <sz val="14"/>
      <color theme="0"/>
      <name val="Arial"/>
      <family val="2"/>
    </font>
    <font>
      <sz val="14"/>
      <color theme="0"/>
      <name val="Arial"/>
      <family val="2"/>
    </font>
    <font>
      <sz val="14"/>
      <color theme="1"/>
      <name val="Arial"/>
      <family val="2"/>
    </font>
    <font>
      <b/>
      <sz val="14"/>
      <color rgb="FFFFCF44"/>
      <name val="Arial"/>
      <family val="2"/>
    </font>
    <font>
      <b/>
      <sz val="16"/>
      <color rgb="FFFFCF44"/>
      <name val="Arial"/>
      <family val="2"/>
    </font>
    <font>
      <sz val="11"/>
      <color theme="1"/>
      <name val="Calibri"/>
      <family val="2"/>
      <scheme val="minor"/>
    </font>
    <font>
      <sz val="10"/>
      <color theme="1"/>
      <name val="Arial"/>
      <family val="2"/>
    </font>
    <font>
      <u/>
      <sz val="11"/>
      <color theme="10"/>
      <name val="Calibri"/>
      <family val="2"/>
      <scheme val="minor"/>
    </font>
    <font>
      <sz val="11"/>
      <color theme="7" tint="-0.499984740745262"/>
      <name val="Arial"/>
      <family val="2"/>
    </font>
    <font>
      <b/>
      <sz val="16"/>
      <color rgb="FF88431E"/>
      <name val="Arial"/>
      <family val="2"/>
    </font>
    <font>
      <sz val="11"/>
      <color theme="1"/>
      <name val="Arial Narrow"/>
      <family val="2"/>
    </font>
    <font>
      <sz val="11"/>
      <color rgb="FF88431E"/>
      <name val="Arial Narrow"/>
      <family val="2"/>
    </font>
    <font>
      <sz val="10"/>
      <color rgb="FF88431E"/>
      <name val="Arial Narrow"/>
      <family val="2"/>
    </font>
    <font>
      <b/>
      <sz val="10"/>
      <color rgb="FF88431E"/>
      <name val="Arial Narrow"/>
      <family val="2"/>
    </font>
    <font>
      <sz val="10"/>
      <color theme="1"/>
      <name val="Arial Narrow"/>
      <family val="2"/>
    </font>
    <font>
      <b/>
      <i/>
      <sz val="10"/>
      <color theme="1"/>
      <name val="Arial Narrow"/>
      <family val="2"/>
    </font>
    <font>
      <b/>
      <sz val="12"/>
      <color theme="0"/>
      <name val="Arial Narrow"/>
      <family val="2"/>
    </font>
    <font>
      <b/>
      <sz val="8"/>
      <color theme="0"/>
      <name val="Arial Narrow"/>
      <family val="2"/>
    </font>
    <font>
      <sz val="12"/>
      <color rgb="FF88431E"/>
      <name val="Arial Narrow"/>
      <family val="2"/>
    </font>
    <font>
      <b/>
      <sz val="10"/>
      <color theme="0"/>
      <name val="Arial Narrow"/>
      <family val="2"/>
    </font>
    <font>
      <b/>
      <sz val="11"/>
      <color theme="0"/>
      <name val="Arial Narrow"/>
      <family val="2"/>
    </font>
    <font>
      <b/>
      <sz val="9"/>
      <color theme="0"/>
      <name val="Arial Narrow"/>
      <family val="2"/>
    </font>
    <font>
      <b/>
      <sz val="11"/>
      <color rgb="FF245474"/>
      <name val="Arial Narrow"/>
      <family val="2"/>
    </font>
    <font>
      <sz val="11"/>
      <color rgb="FF245474"/>
      <name val="Arial Narrow"/>
      <family val="2"/>
    </font>
    <font>
      <sz val="10"/>
      <color rgb="FF245474"/>
      <name val="Arial Narrow"/>
      <family val="2"/>
    </font>
    <font>
      <b/>
      <i/>
      <sz val="10"/>
      <color rgb="FF245474"/>
      <name val="Arial Narrow"/>
      <family val="2"/>
    </font>
    <font>
      <i/>
      <sz val="8"/>
      <color rgb="FF245474"/>
      <name val="Arial Narrow"/>
      <family val="2"/>
    </font>
    <font>
      <b/>
      <sz val="10"/>
      <color rgb="FF245474"/>
      <name val="Arial Narrow"/>
      <family val="2"/>
    </font>
    <font>
      <b/>
      <vertAlign val="superscript"/>
      <sz val="10"/>
      <color rgb="FF245474"/>
      <name val="Arial Narrow"/>
      <family val="2"/>
    </font>
    <font>
      <u/>
      <sz val="11"/>
      <color rgb="FF245474"/>
      <name val="Arial Narrow"/>
      <family val="2"/>
    </font>
    <font>
      <sz val="9"/>
      <color rgb="FF245474"/>
      <name val="Arial Narrow"/>
      <family val="2"/>
    </font>
    <font>
      <i/>
      <sz val="9"/>
      <color rgb="FF245474"/>
      <name val="Arial Narrow"/>
      <family val="2"/>
    </font>
    <font>
      <b/>
      <sz val="16"/>
      <color rgb="FF245474"/>
      <name val="Arial"/>
      <family val="2"/>
    </font>
    <font>
      <b/>
      <u/>
      <sz val="16"/>
      <color rgb="FF245474"/>
      <name val="Arial"/>
      <family val="2"/>
    </font>
    <font>
      <b/>
      <sz val="11"/>
      <color rgb="FF245474"/>
      <name val="Arial"/>
      <family val="2"/>
    </font>
    <font>
      <sz val="11"/>
      <color rgb="FF245474"/>
      <name val="Arial"/>
      <family val="2"/>
    </font>
    <font>
      <b/>
      <sz val="14"/>
      <color rgb="FF245474"/>
      <name val="Arial"/>
      <family val="2"/>
    </font>
    <font>
      <b/>
      <sz val="9"/>
      <color rgb="FF245474"/>
      <name val="Arial"/>
      <family val="2"/>
    </font>
    <font>
      <b/>
      <sz val="16"/>
      <color theme="0"/>
      <name val="Arial"/>
      <family val="2"/>
    </font>
    <font>
      <b/>
      <i/>
      <sz val="14"/>
      <color rgb="FF245474"/>
      <name val="Arial"/>
      <family val="2"/>
    </font>
    <font>
      <b/>
      <i/>
      <sz val="11"/>
      <color rgb="FF245474"/>
      <name val="Arial"/>
      <family val="2"/>
    </font>
    <font>
      <sz val="18"/>
      <color theme="1"/>
      <name val="Arial"/>
      <family val="2"/>
    </font>
    <font>
      <sz val="18"/>
      <color theme="0"/>
      <name val="Arial"/>
      <family val="2"/>
    </font>
    <font>
      <b/>
      <sz val="18"/>
      <color theme="0"/>
      <name val="Arial"/>
      <family val="2"/>
    </font>
    <font>
      <b/>
      <sz val="18"/>
      <color rgb="FF245474"/>
      <name val="Arial"/>
      <family val="2"/>
    </font>
    <font>
      <b/>
      <u/>
      <sz val="18"/>
      <color rgb="FF245474"/>
      <name val="Arial"/>
      <family val="2"/>
    </font>
    <font>
      <b/>
      <sz val="18"/>
      <color rgb="FFFFCF44"/>
      <name val="Arial"/>
      <family val="2"/>
    </font>
    <font>
      <sz val="18"/>
      <color theme="1"/>
      <name val="Arial Narrow"/>
      <family val="2"/>
    </font>
    <font>
      <b/>
      <sz val="18"/>
      <color rgb="FF245474"/>
      <name val="Arial Narrow"/>
      <family val="2"/>
    </font>
    <font>
      <b/>
      <sz val="18"/>
      <color theme="1"/>
      <name val="Arial"/>
      <family val="2"/>
    </font>
    <font>
      <sz val="18"/>
      <color rgb="FF245474"/>
      <name val="Arial Narrow"/>
      <family val="2"/>
    </font>
    <font>
      <b/>
      <i/>
      <sz val="18"/>
      <color rgb="FF245474"/>
      <name val="Arial Narrow"/>
      <family val="2"/>
    </font>
    <font>
      <i/>
      <sz val="18"/>
      <color rgb="FF245474"/>
      <name val="Arial Narrow"/>
      <family val="2"/>
    </font>
    <font>
      <b/>
      <sz val="18"/>
      <color theme="0"/>
      <name val="Arial Narrow"/>
      <family val="2"/>
    </font>
    <font>
      <sz val="18"/>
      <color rgb="FF88431E"/>
      <name val="Arial Narrow"/>
      <family val="2"/>
    </font>
    <font>
      <sz val="18"/>
      <color rgb="FF245474"/>
      <name val="Arial"/>
      <family val="2"/>
    </font>
    <font>
      <b/>
      <vertAlign val="superscript"/>
      <sz val="18"/>
      <color rgb="FF245474"/>
      <name val="Arial Narrow"/>
      <family val="2"/>
    </font>
    <font>
      <u/>
      <sz val="18"/>
      <color rgb="FF245474"/>
      <name val="Arial Narrow"/>
      <family val="2"/>
    </font>
    <font>
      <b/>
      <i/>
      <sz val="18"/>
      <color rgb="FF245474"/>
      <name val="Arial"/>
      <family val="2"/>
    </font>
    <font>
      <b/>
      <i/>
      <sz val="18"/>
      <color theme="1"/>
      <name val="Arial Narrow"/>
      <family val="2"/>
    </font>
    <font>
      <b/>
      <sz val="18"/>
      <color rgb="FF88431E"/>
      <name val="Arial Narrow"/>
      <family val="2"/>
    </font>
    <font>
      <b/>
      <i/>
      <sz val="18"/>
      <color rgb="FF88431E"/>
      <name val="Arial Narrow"/>
      <family val="2"/>
    </font>
    <font>
      <b/>
      <sz val="18"/>
      <name val="Arial"/>
      <family val="2"/>
    </font>
  </fonts>
  <fills count="8">
    <fill>
      <patternFill patternType="none"/>
    </fill>
    <fill>
      <patternFill patternType="gray125"/>
    </fill>
    <fill>
      <patternFill patternType="solid">
        <fgColor rgb="FFFFCF44"/>
        <bgColor indexed="64"/>
      </patternFill>
    </fill>
    <fill>
      <patternFill patternType="solid">
        <fgColor rgb="FFF0E1BE"/>
        <bgColor indexed="64"/>
      </patternFill>
    </fill>
    <fill>
      <patternFill patternType="solid">
        <fgColor theme="0"/>
        <bgColor indexed="64"/>
      </patternFill>
    </fill>
    <fill>
      <patternFill patternType="solid">
        <fgColor rgb="FF6FA1C9"/>
        <bgColor indexed="64"/>
      </patternFill>
    </fill>
    <fill>
      <patternFill patternType="solid">
        <fgColor rgb="FFF9C400"/>
        <bgColor indexed="64"/>
      </patternFill>
    </fill>
    <fill>
      <patternFill patternType="solid">
        <fgColor rgb="FF245474"/>
        <bgColor indexed="64"/>
      </patternFill>
    </fill>
  </fills>
  <borders count="17">
    <border>
      <left/>
      <right/>
      <top/>
      <bottom/>
      <diagonal/>
    </border>
    <border>
      <left style="thick">
        <color rgb="FFA6BECD"/>
      </left>
      <right style="thick">
        <color rgb="FFA6BECD"/>
      </right>
      <top style="thick">
        <color rgb="FFA6BECD"/>
      </top>
      <bottom style="thick">
        <color rgb="FFA6BECD"/>
      </bottom>
      <diagonal/>
    </border>
    <border>
      <left/>
      <right/>
      <top/>
      <bottom style="medium">
        <color indexed="64"/>
      </bottom>
      <diagonal/>
    </border>
    <border>
      <left style="medium">
        <color rgb="FF245474"/>
      </left>
      <right/>
      <top/>
      <bottom/>
      <diagonal/>
    </border>
    <border>
      <left/>
      <right style="medium">
        <color rgb="FF24547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10" fillId="0" borderId="0" applyFont="0" applyFill="0" applyBorder="0" applyAlignment="0" applyProtection="0"/>
    <xf numFmtId="0" fontId="12" fillId="0" borderId="0" applyNumberFormat="0" applyFill="0" applyBorder="0" applyAlignment="0" applyProtection="0"/>
  </cellStyleXfs>
  <cellXfs count="288">
    <xf numFmtId="0" fontId="0" fillId="0" borderId="0" xfId="0"/>
    <xf numFmtId="1" fontId="2" fillId="0" borderId="0" xfId="0" applyNumberFormat="1" applyFont="1"/>
    <xf numFmtId="1" fontId="1" fillId="0" borderId="0" xfId="0" applyNumberFormat="1" applyFont="1" applyAlignment="1">
      <alignment horizontal="center"/>
    </xf>
    <xf numFmtId="1" fontId="2" fillId="0" borderId="0" xfId="0" applyNumberFormat="1" applyFont="1" applyAlignment="1">
      <alignment horizontal="left" vertical="center"/>
    </xf>
    <xf numFmtId="5" fontId="2" fillId="0" borderId="0" xfId="0" applyNumberFormat="1" applyFont="1" applyAlignment="1">
      <alignment horizontal="center"/>
    </xf>
    <xf numFmtId="1" fontId="6" fillId="0" borderId="0" xfId="0" applyNumberFormat="1" applyFont="1" applyAlignment="1">
      <alignment horizontal="left"/>
    </xf>
    <xf numFmtId="1" fontId="7" fillId="0" borderId="0" xfId="0" applyNumberFormat="1" applyFont="1"/>
    <xf numFmtId="1" fontId="2" fillId="0" borderId="0" xfId="0" applyNumberFormat="1" applyFont="1" applyAlignment="1">
      <alignment horizontal="center"/>
    </xf>
    <xf numFmtId="0" fontId="2" fillId="0" borderId="0" xfId="0" applyFont="1"/>
    <xf numFmtId="0" fontId="11" fillId="0" borderId="0" xfId="0" applyFont="1"/>
    <xf numFmtId="0" fontId="15" fillId="0" borderId="0" xfId="0" applyFont="1"/>
    <xf numFmtId="0" fontId="16" fillId="0" borderId="0" xfId="0" applyFont="1"/>
    <xf numFmtId="0" fontId="17" fillId="0" borderId="0" xfId="0" applyFont="1" applyAlignment="1">
      <alignment horizontal="right" vertical="center"/>
    </xf>
    <xf numFmtId="0" fontId="17" fillId="0" borderId="0" xfId="0" applyFont="1"/>
    <xf numFmtId="165" fontId="18" fillId="0" borderId="0" xfId="1" applyNumberFormat="1" applyFont="1" applyFill="1" applyAlignment="1">
      <alignment horizontal="right" vertical="center"/>
    </xf>
    <xf numFmtId="165" fontId="18" fillId="0" borderId="0" xfId="1" applyNumberFormat="1" applyFont="1" applyFill="1"/>
    <xf numFmtId="0" fontId="19" fillId="0" borderId="0" xfId="0" applyFont="1"/>
    <xf numFmtId="0" fontId="17" fillId="0" borderId="0" xfId="0" applyFont="1" applyAlignment="1">
      <alignment vertical="center"/>
    </xf>
    <xf numFmtId="165" fontId="17" fillId="0" borderId="0" xfId="1" applyNumberFormat="1" applyFont="1" applyFill="1" applyAlignment="1">
      <alignment vertical="center"/>
    </xf>
    <xf numFmtId="0" fontId="20" fillId="0" borderId="0" xfId="0" applyFont="1" applyAlignment="1">
      <alignment vertical="center"/>
    </xf>
    <xf numFmtId="44" fontId="19" fillId="0" borderId="0" xfId="1" applyFont="1" applyAlignment="1">
      <alignment vertical="center"/>
    </xf>
    <xf numFmtId="44" fontId="19" fillId="0" borderId="0" xfId="1" applyFont="1"/>
    <xf numFmtId="0" fontId="23" fillId="4" borderId="0" xfId="0" applyFont="1" applyFill="1"/>
    <xf numFmtId="44" fontId="23" fillId="4" borderId="0" xfId="1" applyFont="1" applyFill="1" applyAlignment="1">
      <alignment vertical="center"/>
    </xf>
    <xf numFmtId="44" fontId="23" fillId="4" borderId="0" xfId="1" applyFont="1" applyFill="1"/>
    <xf numFmtId="166" fontId="19" fillId="0" borderId="0" xfId="1" applyNumberFormat="1" applyFont="1" applyAlignment="1">
      <alignment horizontal="right" vertical="center"/>
    </xf>
    <xf numFmtId="166" fontId="19" fillId="0" borderId="0" xfId="1" applyNumberFormat="1" applyFont="1"/>
    <xf numFmtId="0" fontId="18" fillId="0" borderId="0" xfId="0" applyFont="1"/>
    <xf numFmtId="166" fontId="18" fillId="0" borderId="0" xfId="1" applyNumberFormat="1" applyFont="1" applyFill="1" applyAlignment="1">
      <alignment horizontal="right" vertical="center"/>
    </xf>
    <xf numFmtId="166" fontId="18" fillId="0" borderId="0" xfId="1" applyNumberFormat="1" applyFont="1" applyFill="1"/>
    <xf numFmtId="44" fontId="14" fillId="0" borderId="0" xfId="1" applyFont="1" applyAlignment="1">
      <alignment horizontal="center"/>
    </xf>
    <xf numFmtId="0" fontId="2" fillId="0" borderId="0" xfId="0" applyFont="1" applyAlignment="1">
      <alignment horizontal="right"/>
    </xf>
    <xf numFmtId="44" fontId="2" fillId="0" borderId="0" xfId="1" applyFont="1"/>
    <xf numFmtId="164" fontId="2" fillId="0" borderId="0" xfId="1" applyNumberFormat="1" applyFont="1" applyFill="1" applyBorder="1"/>
    <xf numFmtId="164" fontId="2" fillId="0" borderId="0" xfId="1" applyNumberFormat="1" applyFont="1" applyBorder="1" applyAlignment="1">
      <alignment horizontal="center"/>
    </xf>
    <xf numFmtId="164" fontId="2" fillId="0" borderId="0" xfId="1" applyNumberFormat="1" applyFont="1" applyBorder="1"/>
    <xf numFmtId="0" fontId="14" fillId="0" borderId="0" xfId="0" applyFont="1" applyAlignment="1">
      <alignment horizontal="center"/>
    </xf>
    <xf numFmtId="0" fontId="13" fillId="0" borderId="0" xfId="0" applyFont="1" applyAlignment="1">
      <alignment wrapText="1"/>
    </xf>
    <xf numFmtId="0" fontId="27" fillId="0" borderId="0" xfId="0" applyFont="1" applyAlignment="1">
      <alignment horizontal="right"/>
    </xf>
    <xf numFmtId="0" fontId="27" fillId="0" borderId="0" xfId="0" applyFont="1" applyAlignment="1">
      <alignment horizontal="right" vertical="center"/>
    </xf>
    <xf numFmtId="14" fontId="27" fillId="0" borderId="0" xfId="0" applyNumberFormat="1" applyFont="1" applyAlignment="1">
      <alignment horizontal="right"/>
    </xf>
    <xf numFmtId="0" fontId="27" fillId="0" borderId="0" xfId="0" applyFont="1" applyAlignment="1">
      <alignment horizontal="right" vertical="top"/>
    </xf>
    <xf numFmtId="0" fontId="28" fillId="0" borderId="0" xfId="0" applyFont="1"/>
    <xf numFmtId="14" fontId="27" fillId="0" borderId="0" xfId="0" applyNumberFormat="1" applyFont="1" applyAlignment="1">
      <alignment horizontal="right" vertical="top"/>
    </xf>
    <xf numFmtId="0" fontId="29" fillId="0" borderId="0" xfId="0" applyFont="1"/>
    <xf numFmtId="0" fontId="30" fillId="0" borderId="0" xfId="0" applyFont="1" applyAlignment="1">
      <alignment horizontal="center" vertical="center"/>
    </xf>
    <xf numFmtId="0" fontId="31" fillId="0" borderId="0" xfId="0" applyFont="1" applyAlignment="1">
      <alignment horizontal="center" vertical="center"/>
    </xf>
    <xf numFmtId="0" fontId="32" fillId="6" borderId="0" xfId="0" applyFont="1" applyFill="1"/>
    <xf numFmtId="165" fontId="27" fillId="0" borderId="0" xfId="1" applyNumberFormat="1" applyFont="1" applyFill="1" applyAlignment="1">
      <alignment horizontal="right" vertical="center"/>
    </xf>
    <xf numFmtId="165" fontId="27" fillId="0" borderId="0" xfId="1" applyNumberFormat="1" applyFont="1" applyFill="1"/>
    <xf numFmtId="0" fontId="32" fillId="6" borderId="0" xfId="0" applyFont="1" applyFill="1" applyAlignment="1">
      <alignment vertical="center"/>
    </xf>
    <xf numFmtId="165" fontId="27" fillId="0" borderId="0" xfId="1" applyNumberFormat="1" applyFont="1" applyFill="1" applyAlignment="1">
      <alignment vertical="center"/>
    </xf>
    <xf numFmtId="0" fontId="34" fillId="0" borderId="0" xfId="2" applyFont="1" applyFill="1" applyAlignment="1">
      <alignment horizontal="left" vertical="center"/>
    </xf>
    <xf numFmtId="0" fontId="27" fillId="0" borderId="0" xfId="2" applyFont="1" applyFill="1" applyAlignment="1">
      <alignment horizontal="center" vertical="center"/>
    </xf>
    <xf numFmtId="0" fontId="27" fillId="0" borderId="0" xfId="0" applyFont="1"/>
    <xf numFmtId="165" fontId="27" fillId="0" borderId="0" xfId="0" applyNumberFormat="1" applyFont="1"/>
    <xf numFmtId="0" fontId="35" fillId="0" borderId="0" xfId="0" applyFont="1" applyAlignment="1">
      <alignment horizontal="right"/>
    </xf>
    <xf numFmtId="8" fontId="35" fillId="0" borderId="0" xfId="0" applyNumberFormat="1" applyFont="1" applyAlignment="1">
      <alignment horizontal="right" vertical="center" wrapText="1"/>
    </xf>
    <xf numFmtId="165" fontId="35" fillId="0" borderId="0" xfId="1" applyNumberFormat="1" applyFont="1" applyFill="1" applyBorder="1" applyAlignment="1">
      <alignment horizontal="right" vertical="center"/>
    </xf>
    <xf numFmtId="165" fontId="35" fillId="0" borderId="0" xfId="1" applyNumberFormat="1" applyFont="1" applyFill="1" applyBorder="1"/>
    <xf numFmtId="0" fontId="27" fillId="0" borderId="0" xfId="0" applyFont="1" applyAlignment="1">
      <alignment horizontal="center"/>
    </xf>
    <xf numFmtId="8" fontId="27" fillId="0" borderId="0" xfId="0" applyNumberFormat="1" applyFont="1" applyAlignment="1">
      <alignment horizontal="right" vertical="center" wrapText="1"/>
    </xf>
    <xf numFmtId="165" fontId="27" fillId="0" borderId="0" xfId="1" applyNumberFormat="1" applyFont="1" applyFill="1" applyBorder="1" applyAlignment="1">
      <alignment horizontal="right" vertical="center"/>
    </xf>
    <xf numFmtId="165" fontId="27" fillId="0" borderId="0" xfId="1" applyNumberFormat="1" applyFont="1" applyFill="1" applyBorder="1"/>
    <xf numFmtId="0" fontId="27" fillId="0" borderId="0" xfId="0" applyFont="1" applyAlignment="1">
      <alignment horizontal="center" vertical="center" wrapText="1"/>
    </xf>
    <xf numFmtId="0" fontId="27" fillId="0" borderId="0" xfId="0" applyFont="1" applyAlignment="1">
      <alignment horizontal="center" vertical="center"/>
    </xf>
    <xf numFmtId="0" fontId="30" fillId="6" borderId="0" xfId="0" applyFont="1" applyFill="1" applyAlignment="1">
      <alignment vertical="center"/>
    </xf>
    <xf numFmtId="0" fontId="29" fillId="4" borderId="0" xfId="0" applyFont="1" applyFill="1"/>
    <xf numFmtId="166" fontId="29" fillId="0" borderId="0" xfId="1" applyNumberFormat="1" applyFont="1" applyFill="1" applyAlignment="1">
      <alignment vertical="center"/>
    </xf>
    <xf numFmtId="166" fontId="29" fillId="0" borderId="0" xfId="1" applyNumberFormat="1" applyFont="1" applyFill="1"/>
    <xf numFmtId="0" fontId="36" fillId="4" borderId="0" xfId="0" applyFont="1" applyFill="1" applyAlignment="1">
      <alignment horizontal="right" vertical="center"/>
    </xf>
    <xf numFmtId="166" fontId="29" fillId="4" borderId="0" xfId="1" applyNumberFormat="1" applyFont="1" applyFill="1" applyAlignment="1">
      <alignment vertical="center"/>
    </xf>
    <xf numFmtId="166" fontId="29" fillId="4" borderId="0" xfId="1" applyNumberFormat="1" applyFont="1" applyFill="1"/>
    <xf numFmtId="0" fontId="30" fillId="4" borderId="0" xfId="0" applyFont="1" applyFill="1" applyAlignment="1">
      <alignment vertical="center"/>
    </xf>
    <xf numFmtId="166" fontId="29" fillId="4" borderId="0" xfId="1" applyNumberFormat="1" applyFont="1" applyFill="1" applyAlignment="1">
      <alignment horizontal="right" vertical="center"/>
    </xf>
    <xf numFmtId="166" fontId="32" fillId="4" borderId="0" xfId="0" applyNumberFormat="1" applyFont="1" applyFill="1"/>
    <xf numFmtId="166" fontId="27" fillId="0" borderId="0" xfId="1" applyNumberFormat="1" applyFont="1" applyFill="1" applyAlignment="1">
      <alignment horizontal="right" vertical="center"/>
    </xf>
    <xf numFmtId="166" fontId="27" fillId="0" borderId="0" xfId="0" applyNumberFormat="1" applyFont="1"/>
    <xf numFmtId="0" fontId="30" fillId="0" borderId="0" xfId="0" applyFont="1" applyAlignment="1">
      <alignment vertical="center"/>
    </xf>
    <xf numFmtId="14" fontId="27" fillId="0" borderId="0" xfId="1" applyNumberFormat="1" applyFont="1" applyAlignment="1">
      <alignment horizontal="right"/>
    </xf>
    <xf numFmtId="44" fontId="27" fillId="0" borderId="0" xfId="1" applyFont="1" applyFill="1" applyBorder="1" applyAlignment="1">
      <alignment horizontal="right" vertical="top"/>
    </xf>
    <xf numFmtId="44" fontId="16" fillId="0" borderId="0" xfId="1" applyFont="1" applyFill="1"/>
    <xf numFmtId="7" fontId="27" fillId="0" borderId="0" xfId="1" applyNumberFormat="1" applyFont="1" applyFill="1" applyAlignment="1">
      <alignment horizontal="right" vertical="center"/>
    </xf>
    <xf numFmtId="7" fontId="18" fillId="0" borderId="0" xfId="1" applyNumberFormat="1" applyFont="1" applyFill="1" applyAlignment="1">
      <alignment horizontal="right" vertical="center"/>
    </xf>
    <xf numFmtId="7" fontId="28" fillId="0" borderId="0" xfId="1" applyNumberFormat="1" applyFont="1" applyFill="1"/>
    <xf numFmtId="7" fontId="35" fillId="0" borderId="0" xfId="1" applyNumberFormat="1" applyFont="1" applyFill="1" applyBorder="1" applyAlignment="1">
      <alignment horizontal="right" vertical="center"/>
    </xf>
    <xf numFmtId="7" fontId="27" fillId="0" borderId="0" xfId="1" applyNumberFormat="1" applyFont="1" applyFill="1" applyBorder="1" applyAlignment="1">
      <alignment horizontal="right" vertical="center"/>
    </xf>
    <xf numFmtId="7" fontId="27" fillId="0" borderId="0" xfId="1" applyNumberFormat="1" applyFont="1" applyFill="1" applyBorder="1"/>
    <xf numFmtId="7" fontId="27" fillId="0" borderId="0" xfId="1" applyNumberFormat="1" applyFont="1" applyFill="1" applyAlignment="1">
      <alignment vertical="center"/>
    </xf>
    <xf numFmtId="7" fontId="17" fillId="0" borderId="0" xfId="1" applyNumberFormat="1" applyFont="1" applyFill="1" applyAlignment="1">
      <alignment vertical="center"/>
    </xf>
    <xf numFmtId="7" fontId="19" fillId="0" borderId="0" xfId="1" applyNumberFormat="1" applyFont="1" applyAlignment="1">
      <alignment vertical="center"/>
    </xf>
    <xf numFmtId="7" fontId="23" fillId="4" borderId="0" xfId="1" applyNumberFormat="1" applyFont="1" applyFill="1" applyAlignment="1">
      <alignment vertical="center"/>
    </xf>
    <xf numFmtId="7" fontId="29" fillId="0" borderId="0" xfId="1" applyNumberFormat="1" applyFont="1" applyFill="1" applyAlignment="1">
      <alignment vertical="center"/>
    </xf>
    <xf numFmtId="7" fontId="29" fillId="4" borderId="0" xfId="1" applyNumberFormat="1" applyFont="1" applyFill="1" applyAlignment="1">
      <alignment vertical="center"/>
    </xf>
    <xf numFmtId="7" fontId="35" fillId="0" borderId="0" xfId="1" applyNumberFormat="1" applyFont="1" applyFill="1" applyBorder="1"/>
    <xf numFmtId="7" fontId="29" fillId="4" borderId="0" xfId="1" applyNumberFormat="1" applyFont="1" applyFill="1" applyAlignment="1">
      <alignment horizontal="right" vertical="center"/>
    </xf>
    <xf numFmtId="7" fontId="32" fillId="4" borderId="0" xfId="1" applyNumberFormat="1" applyFont="1" applyFill="1"/>
    <xf numFmtId="7" fontId="19" fillId="0" borderId="0" xfId="1" applyNumberFormat="1" applyFont="1" applyAlignment="1">
      <alignment horizontal="right" vertical="center"/>
    </xf>
    <xf numFmtId="7" fontId="27" fillId="0" borderId="0" xfId="1" applyNumberFormat="1" applyFont="1" applyFill="1"/>
    <xf numFmtId="1" fontId="2" fillId="7" borderId="0" xfId="0" applyNumberFormat="1" applyFont="1" applyFill="1"/>
    <xf numFmtId="5" fontId="40" fillId="2" borderId="1" xfId="0" applyNumberFormat="1" applyFont="1" applyFill="1" applyBorder="1" applyAlignment="1" applyProtection="1">
      <alignment horizontal="center"/>
      <protection locked="0"/>
    </xf>
    <xf numFmtId="1" fontId="2" fillId="0" borderId="3" xfId="0" applyNumberFormat="1" applyFont="1" applyBorder="1"/>
    <xf numFmtId="1" fontId="2" fillId="0" borderId="4" xfId="0" applyNumberFormat="1" applyFont="1" applyBorder="1"/>
    <xf numFmtId="5" fontId="39" fillId="3" borderId="0" xfId="0" applyNumberFormat="1" applyFont="1" applyFill="1" applyAlignment="1">
      <alignment horizontal="center"/>
    </xf>
    <xf numFmtId="5" fontId="39" fillId="0" borderId="0" xfId="0" applyNumberFormat="1" applyFont="1" applyAlignment="1">
      <alignment horizontal="center"/>
    </xf>
    <xf numFmtId="5" fontId="40" fillId="0" borderId="0" xfId="0" applyNumberFormat="1" applyFont="1" applyAlignment="1">
      <alignment horizontal="center"/>
    </xf>
    <xf numFmtId="3" fontId="40" fillId="0" borderId="0" xfId="0" applyNumberFormat="1" applyFont="1"/>
    <xf numFmtId="3" fontId="39" fillId="3" borderId="0" xfId="0" applyNumberFormat="1" applyFont="1" applyFill="1" applyAlignment="1">
      <alignment horizontal="right"/>
    </xf>
    <xf numFmtId="3" fontId="39" fillId="0" borderId="0" xfId="0" applyNumberFormat="1" applyFont="1" applyAlignment="1">
      <alignment horizontal="center"/>
    </xf>
    <xf numFmtId="3" fontId="40" fillId="0" borderId="0" xfId="0" applyNumberFormat="1" applyFont="1" applyAlignment="1">
      <alignment horizontal="left"/>
    </xf>
    <xf numFmtId="3" fontId="39" fillId="0" borderId="0" xfId="0" applyNumberFormat="1" applyFont="1" applyAlignment="1">
      <alignment horizontal="right"/>
    </xf>
    <xf numFmtId="3" fontId="39" fillId="3" borderId="0" xfId="0" applyNumberFormat="1" applyFont="1" applyFill="1"/>
    <xf numFmtId="3" fontId="39" fillId="0" borderId="0" xfId="0" applyNumberFormat="1" applyFont="1"/>
    <xf numFmtId="1" fontId="7" fillId="0" borderId="3" xfId="0" applyNumberFormat="1" applyFont="1" applyBorder="1"/>
    <xf numFmtId="1" fontId="7" fillId="0" borderId="4" xfId="0" applyNumberFormat="1" applyFont="1" applyBorder="1"/>
    <xf numFmtId="3" fontId="39" fillId="3" borderId="0" xfId="0" applyNumberFormat="1" applyFont="1" applyFill="1" applyAlignment="1">
      <alignment horizontal="center"/>
    </xf>
    <xf numFmtId="1" fontId="4" fillId="7" borderId="0" xfId="0" applyNumberFormat="1" applyFont="1" applyFill="1"/>
    <xf numFmtId="164" fontId="4" fillId="7" borderId="0" xfId="1" applyNumberFormat="1" applyFont="1" applyFill="1" applyBorder="1"/>
    <xf numFmtId="5" fontId="40" fillId="0" borderId="0" xfId="0" applyNumberFormat="1" applyFont="1" applyAlignment="1" applyProtection="1">
      <alignment horizontal="center"/>
      <protection locked="0"/>
    </xf>
    <xf numFmtId="3" fontId="39" fillId="3" borderId="0" xfId="0" applyNumberFormat="1" applyFont="1" applyFill="1" applyAlignment="1">
      <alignment horizontal="left"/>
    </xf>
    <xf numFmtId="5" fontId="39" fillId="3" borderId="0" xfId="0" applyNumberFormat="1" applyFont="1" applyFill="1" applyAlignment="1" applyProtection="1">
      <alignment horizontal="center"/>
      <protection locked="0"/>
    </xf>
    <xf numFmtId="3" fontId="2" fillId="0" borderId="0" xfId="0" applyNumberFormat="1" applyFont="1"/>
    <xf numFmtId="5" fontId="1" fillId="0" borderId="0" xfId="0" applyNumberFormat="1" applyFont="1" applyAlignment="1">
      <alignment horizontal="center"/>
    </xf>
    <xf numFmtId="1" fontId="2" fillId="0" borderId="5" xfId="0" applyNumberFormat="1" applyFont="1" applyBorder="1"/>
    <xf numFmtId="1" fontId="2" fillId="0" borderId="6" xfId="0" applyNumberFormat="1" applyFont="1" applyBorder="1"/>
    <xf numFmtId="1" fontId="2" fillId="0" borderId="7" xfId="0" applyNumberFormat="1" applyFont="1" applyBorder="1"/>
    <xf numFmtId="3" fontId="3" fillId="0" borderId="8" xfId="0" applyNumberFormat="1" applyFont="1" applyBorder="1" applyAlignment="1">
      <alignment horizontal="right"/>
    </xf>
    <xf numFmtId="3" fontId="2" fillId="0" borderId="8" xfId="0" applyNumberFormat="1" applyFont="1" applyBorder="1"/>
    <xf numFmtId="5" fontId="1" fillId="0" borderId="8" xfId="0" applyNumberFormat="1" applyFont="1" applyBorder="1" applyAlignment="1">
      <alignment horizontal="center"/>
    </xf>
    <xf numFmtId="5" fontId="2" fillId="0" borderId="8" xfId="0" applyNumberFormat="1" applyFont="1" applyBorder="1" applyAlignment="1">
      <alignment horizontal="center"/>
    </xf>
    <xf numFmtId="1" fontId="2" fillId="0" borderId="9" xfId="0" applyNumberFormat="1" applyFont="1" applyBorder="1"/>
    <xf numFmtId="1" fontId="2" fillId="0" borderId="10" xfId="0" applyNumberFormat="1" applyFont="1" applyBorder="1"/>
    <xf numFmtId="1" fontId="2" fillId="0" borderId="11" xfId="0" applyNumberFormat="1" applyFont="1" applyBorder="1"/>
    <xf numFmtId="1" fontId="2" fillId="0" borderId="12" xfId="0" applyNumberFormat="1" applyFont="1" applyBorder="1"/>
    <xf numFmtId="1" fontId="2" fillId="0" borderId="2" xfId="0" applyNumberFormat="1" applyFont="1" applyBorder="1"/>
    <xf numFmtId="5" fontId="2" fillId="0" borderId="2" xfId="0" applyNumberFormat="1" applyFont="1" applyBorder="1" applyAlignment="1">
      <alignment horizontal="center"/>
    </xf>
    <xf numFmtId="1" fontId="2" fillId="0" borderId="13" xfId="0" applyNumberFormat="1" applyFont="1" applyBorder="1"/>
    <xf numFmtId="3" fontId="1" fillId="0" borderId="0" xfId="0" applyNumberFormat="1" applyFont="1" applyAlignment="1">
      <alignment horizontal="right"/>
    </xf>
    <xf numFmtId="3" fontId="1" fillId="2" borderId="8" xfId="0" applyNumberFormat="1" applyFont="1" applyFill="1" applyBorder="1" applyAlignment="1">
      <alignment horizontal="right"/>
    </xf>
    <xf numFmtId="3" fontId="2" fillId="2" borderId="8" xfId="0" applyNumberFormat="1" applyFont="1" applyFill="1" applyBorder="1"/>
    <xf numFmtId="5" fontId="1" fillId="2" borderId="8" xfId="0" applyNumberFormat="1" applyFont="1" applyFill="1" applyBorder="1" applyAlignment="1">
      <alignment horizontal="center"/>
    </xf>
    <xf numFmtId="1" fontId="6" fillId="0" borderId="10" xfId="0" applyNumberFormat="1" applyFont="1" applyBorder="1" applyAlignment="1">
      <alignment horizontal="left"/>
    </xf>
    <xf numFmtId="1" fontId="6" fillId="0" borderId="11" xfId="0" applyNumberFormat="1" applyFont="1" applyBorder="1" applyAlignment="1">
      <alignment horizontal="left"/>
    </xf>
    <xf numFmtId="3" fontId="1" fillId="0" borderId="8" xfId="0" applyNumberFormat="1" applyFont="1" applyBorder="1" applyAlignment="1">
      <alignment horizontal="right"/>
    </xf>
    <xf numFmtId="3" fontId="1" fillId="0" borderId="0" xfId="0" applyNumberFormat="1" applyFont="1" applyAlignment="1">
      <alignment horizontal="left"/>
    </xf>
    <xf numFmtId="3" fontId="1" fillId="0" borderId="2" xfId="0" applyNumberFormat="1" applyFont="1" applyBorder="1" applyAlignment="1">
      <alignment horizontal="right"/>
    </xf>
    <xf numFmtId="3" fontId="2" fillId="0" borderId="2" xfId="0" applyNumberFormat="1" applyFont="1" applyBorder="1"/>
    <xf numFmtId="5" fontId="1" fillId="0" borderId="2" xfId="0" applyNumberFormat="1" applyFont="1" applyBorder="1" applyAlignment="1">
      <alignment horizontal="center"/>
    </xf>
    <xf numFmtId="5" fontId="2" fillId="3" borderId="0" xfId="0" applyNumberFormat="1" applyFont="1" applyFill="1" applyAlignment="1">
      <alignment horizontal="center"/>
    </xf>
    <xf numFmtId="1" fontId="46" fillId="0" borderId="0" xfId="0" applyNumberFormat="1" applyFont="1"/>
    <xf numFmtId="1" fontId="47" fillId="7" borderId="0" xfId="0" applyNumberFormat="1" applyFont="1" applyFill="1"/>
    <xf numFmtId="5" fontId="46" fillId="0" borderId="0" xfId="0" applyNumberFormat="1" applyFont="1" applyAlignment="1">
      <alignment horizontal="center"/>
    </xf>
    <xf numFmtId="0" fontId="52" fillId="0" borderId="0" xfId="0" applyFont="1"/>
    <xf numFmtId="0" fontId="53" fillId="0" borderId="0" xfId="0" applyFont="1" applyAlignment="1">
      <alignment horizontal="right"/>
    </xf>
    <xf numFmtId="0" fontId="53" fillId="0" borderId="0" xfId="0" applyFont="1" applyAlignment="1">
      <alignment horizontal="right" vertical="center"/>
    </xf>
    <xf numFmtId="14" fontId="53" fillId="0" borderId="0" xfId="0" applyNumberFormat="1" applyFont="1" applyAlignment="1">
      <alignment horizontal="right"/>
    </xf>
    <xf numFmtId="1" fontId="46" fillId="0" borderId="7" xfId="0" applyNumberFormat="1" applyFont="1" applyBorder="1"/>
    <xf numFmtId="3" fontId="54" fillId="2" borderId="8" xfId="0" applyNumberFormat="1" applyFont="1" applyFill="1" applyBorder="1" applyAlignment="1">
      <alignment horizontal="right"/>
    </xf>
    <xf numFmtId="3" fontId="46" fillId="2" borderId="8" xfId="0" applyNumberFormat="1" applyFont="1" applyFill="1" applyBorder="1"/>
    <xf numFmtId="5" fontId="54" fillId="2" borderId="8" xfId="0" applyNumberFormat="1" applyFont="1" applyFill="1" applyBorder="1" applyAlignment="1">
      <alignment horizontal="center"/>
    </xf>
    <xf numFmtId="1" fontId="46" fillId="0" borderId="9" xfId="0" applyNumberFormat="1" applyFont="1" applyBorder="1"/>
    <xf numFmtId="0" fontId="55" fillId="0" borderId="0" xfId="0" applyFont="1"/>
    <xf numFmtId="14" fontId="53" fillId="0" borderId="0" xfId="0" applyNumberFormat="1" applyFont="1" applyAlignment="1">
      <alignment horizontal="right" vertical="top"/>
    </xf>
    <xf numFmtId="1" fontId="47" fillId="0" borderId="10" xfId="0" applyNumberFormat="1" applyFont="1" applyBorder="1" applyAlignment="1">
      <alignment horizontal="left"/>
    </xf>
    <xf numFmtId="1" fontId="47" fillId="0" borderId="11" xfId="0" applyNumberFormat="1" applyFont="1" applyBorder="1" applyAlignment="1">
      <alignment horizontal="left"/>
    </xf>
    <xf numFmtId="1" fontId="46" fillId="0" borderId="12" xfId="0" applyNumberFormat="1" applyFont="1" applyBorder="1"/>
    <xf numFmtId="1" fontId="46" fillId="0" borderId="13" xfId="0" applyNumberFormat="1" applyFont="1" applyBorder="1"/>
    <xf numFmtId="0" fontId="56" fillId="0" borderId="0" xfId="0" applyFont="1" applyAlignment="1">
      <alignment horizontal="center" vertical="center"/>
    </xf>
    <xf numFmtId="3" fontId="54" fillId="0" borderId="8" xfId="0" applyNumberFormat="1" applyFont="1" applyBorder="1" applyAlignment="1">
      <alignment horizontal="right"/>
    </xf>
    <xf numFmtId="3" fontId="46" fillId="0" borderId="8" xfId="0" applyNumberFormat="1" applyFont="1" applyBorder="1"/>
    <xf numFmtId="5" fontId="54" fillId="0" borderId="8" xfId="0" applyNumberFormat="1" applyFont="1" applyBorder="1" applyAlignment="1">
      <alignment horizontal="center"/>
    </xf>
    <xf numFmtId="0" fontId="57" fillId="0" borderId="0" xfId="0" applyFont="1" applyAlignment="1">
      <alignment horizontal="center" vertical="center"/>
    </xf>
    <xf numFmtId="1" fontId="46" fillId="0" borderId="10" xfId="0" applyNumberFormat="1" applyFont="1" applyBorder="1"/>
    <xf numFmtId="3" fontId="49" fillId="3" borderId="0" xfId="0" applyNumberFormat="1" applyFont="1" applyFill="1"/>
    <xf numFmtId="3" fontId="49" fillId="0" borderId="0" xfId="0" applyNumberFormat="1" applyFont="1"/>
    <xf numFmtId="3" fontId="49" fillId="0" borderId="0" xfId="0" applyNumberFormat="1" applyFont="1" applyAlignment="1">
      <alignment horizontal="center"/>
    </xf>
    <xf numFmtId="5" fontId="49" fillId="3" borderId="0" xfId="0" applyNumberFormat="1" applyFont="1" applyFill="1" applyAlignment="1">
      <alignment horizontal="center"/>
    </xf>
    <xf numFmtId="5" fontId="49" fillId="0" borderId="0" xfId="0" applyNumberFormat="1" applyFont="1" applyAlignment="1">
      <alignment horizontal="center"/>
    </xf>
    <xf numFmtId="5" fontId="54" fillId="0" borderId="0" xfId="0" applyNumberFormat="1" applyFont="1" applyAlignment="1">
      <alignment horizontal="center"/>
    </xf>
    <xf numFmtId="1" fontId="46" fillId="0" borderId="11" xfId="0" applyNumberFormat="1" applyFont="1" applyBorder="1"/>
    <xf numFmtId="0" fontId="59" fillId="0" borderId="0" xfId="0" applyFont="1"/>
    <xf numFmtId="3" fontId="54" fillId="0" borderId="0" xfId="0" applyNumberFormat="1" applyFont="1" applyAlignment="1">
      <alignment horizontal="left"/>
    </xf>
    <xf numFmtId="3" fontId="46" fillId="0" borderId="0" xfId="0" applyNumberFormat="1" applyFont="1"/>
    <xf numFmtId="5" fontId="60" fillId="2" borderId="1" xfId="0" applyNumberFormat="1" applyFont="1" applyFill="1" applyBorder="1" applyAlignment="1" applyProtection="1">
      <alignment horizontal="center"/>
      <protection locked="0"/>
    </xf>
    <xf numFmtId="0" fontId="53" fillId="6" borderId="0" xfId="0" applyFont="1" applyFill="1"/>
    <xf numFmtId="3" fontId="54" fillId="0" borderId="0" xfId="0" applyNumberFormat="1" applyFont="1" applyAlignment="1">
      <alignment horizontal="right"/>
    </xf>
    <xf numFmtId="165" fontId="53" fillId="0" borderId="0" xfId="1" applyNumberFormat="1" applyFont="1" applyFill="1" applyAlignment="1">
      <alignment horizontal="right" vertical="center"/>
    </xf>
    <xf numFmtId="3" fontId="54" fillId="0" borderId="2" xfId="0" applyNumberFormat="1" applyFont="1" applyBorder="1" applyAlignment="1">
      <alignment horizontal="right"/>
    </xf>
    <xf numFmtId="3" fontId="46" fillId="0" borderId="2" xfId="0" applyNumberFormat="1" applyFont="1" applyBorder="1"/>
    <xf numFmtId="5" fontId="54" fillId="0" borderId="2" xfId="0" applyNumberFormat="1" applyFont="1" applyBorder="1" applyAlignment="1">
      <alignment horizontal="center"/>
    </xf>
    <xf numFmtId="0" fontId="53" fillId="6" borderId="0" xfId="0" applyFont="1" applyFill="1" applyAlignment="1">
      <alignment vertical="center"/>
    </xf>
    <xf numFmtId="165" fontId="53" fillId="0" borderId="0" xfId="1" applyNumberFormat="1" applyFont="1" applyFill="1" applyAlignment="1">
      <alignment vertical="center"/>
    </xf>
    <xf numFmtId="0" fontId="62" fillId="0" borderId="0" xfId="2" applyFont="1" applyFill="1" applyAlignment="1">
      <alignment horizontal="left" vertical="center"/>
    </xf>
    <xf numFmtId="0" fontId="53" fillId="0" borderId="0" xfId="2" applyFont="1" applyFill="1" applyAlignment="1">
      <alignment horizontal="center" vertical="center"/>
    </xf>
    <xf numFmtId="0" fontId="53" fillId="0" borderId="0" xfId="0" applyFont="1"/>
    <xf numFmtId="165" fontId="53" fillId="0" borderId="0" xfId="0" applyNumberFormat="1" applyFont="1"/>
    <xf numFmtId="0" fontId="55" fillId="0" borderId="0" xfId="0" applyFont="1" applyAlignment="1">
      <alignment horizontal="right"/>
    </xf>
    <xf numFmtId="8" fontId="55" fillId="0" borderId="0" xfId="0" applyNumberFormat="1" applyFont="1" applyAlignment="1">
      <alignment horizontal="right" vertical="center" wrapText="1"/>
    </xf>
    <xf numFmtId="165" fontId="55" fillId="0" borderId="0" xfId="1" applyNumberFormat="1" applyFont="1" applyFill="1" applyBorder="1" applyAlignment="1">
      <alignment horizontal="right" vertical="center" wrapText="1"/>
    </xf>
    <xf numFmtId="1" fontId="46" fillId="0" borderId="3" xfId="0" applyNumberFormat="1" applyFont="1" applyBorder="1"/>
    <xf numFmtId="1" fontId="46" fillId="0" borderId="4" xfId="0" applyNumberFormat="1" applyFont="1" applyBorder="1"/>
    <xf numFmtId="0" fontId="53" fillId="0" borderId="0" xfId="0" applyFont="1" applyAlignment="1">
      <alignment horizontal="center"/>
    </xf>
    <xf numFmtId="8" fontId="53" fillId="0" borderId="0" xfId="0" applyNumberFormat="1" applyFont="1" applyAlignment="1">
      <alignment horizontal="right" vertical="center" wrapText="1"/>
    </xf>
    <xf numFmtId="165" fontId="53" fillId="0" borderId="0" xfId="1" applyNumberFormat="1" applyFont="1" applyFill="1" applyBorder="1" applyAlignment="1">
      <alignment horizontal="right" vertical="center" wrapText="1"/>
    </xf>
    <xf numFmtId="0" fontId="53" fillId="0" borderId="0" xfId="0" applyFont="1" applyAlignment="1">
      <alignment horizontal="center" vertical="center" wrapText="1"/>
    </xf>
    <xf numFmtId="3" fontId="60" fillId="0" borderId="0" xfId="0" applyNumberFormat="1" applyFont="1" applyAlignment="1">
      <alignment horizontal="left"/>
    </xf>
    <xf numFmtId="5" fontId="60" fillId="0" borderId="0" xfId="0" applyNumberFormat="1" applyFont="1" applyAlignment="1">
      <alignment horizontal="center"/>
    </xf>
    <xf numFmtId="0" fontId="53" fillId="0" borderId="0" xfId="0" applyFont="1" applyAlignment="1">
      <alignment horizontal="center" vertical="center"/>
    </xf>
    <xf numFmtId="0" fontId="59" fillId="0" borderId="0" xfId="0" applyFont="1" applyAlignment="1">
      <alignment vertical="center"/>
    </xf>
    <xf numFmtId="165" fontId="59" fillId="0" borderId="0" xfId="1" applyNumberFormat="1" applyFont="1" applyFill="1" applyAlignment="1">
      <alignment vertical="center"/>
    </xf>
    <xf numFmtId="0" fontId="56" fillId="6" borderId="0" xfId="0" applyFont="1" applyFill="1" applyAlignment="1">
      <alignment vertical="center"/>
    </xf>
    <xf numFmtId="0" fontId="64" fillId="0" borderId="0" xfId="0" applyFont="1" applyAlignment="1">
      <alignment vertical="center"/>
    </xf>
    <xf numFmtId="44" fontId="52" fillId="0" borderId="0" xfId="1" applyFont="1" applyAlignment="1">
      <alignment vertical="center"/>
    </xf>
    <xf numFmtId="3" fontId="49" fillId="3" borderId="0" xfId="0" applyNumberFormat="1" applyFont="1" applyFill="1" applyAlignment="1">
      <alignment horizontal="left"/>
    </xf>
    <xf numFmtId="5" fontId="49" fillId="3" borderId="0" xfId="0" applyNumberFormat="1" applyFont="1" applyFill="1" applyAlignment="1" applyProtection="1">
      <alignment horizontal="center"/>
      <protection locked="0"/>
    </xf>
    <xf numFmtId="0" fontId="59" fillId="4" borderId="0" xfId="0" applyFont="1" applyFill="1"/>
    <xf numFmtId="44" fontId="59" fillId="4" borderId="0" xfId="1" applyFont="1" applyFill="1" applyAlignment="1">
      <alignment vertical="center"/>
    </xf>
    <xf numFmtId="5" fontId="60" fillId="0" borderId="0" xfId="0" applyNumberFormat="1" applyFont="1" applyAlignment="1" applyProtection="1">
      <alignment horizontal="center"/>
      <protection locked="0"/>
    </xf>
    <xf numFmtId="0" fontId="55" fillId="4" borderId="0" xfId="0" applyFont="1" applyFill="1"/>
    <xf numFmtId="166" fontId="55" fillId="0" borderId="0" xfId="1" applyNumberFormat="1" applyFont="1" applyFill="1" applyAlignment="1">
      <alignment vertical="center"/>
    </xf>
    <xf numFmtId="0" fontId="57" fillId="4" borderId="0" xfId="0" applyFont="1" applyFill="1" applyAlignment="1">
      <alignment horizontal="right" vertical="center"/>
    </xf>
    <xf numFmtId="166" fontId="55" fillId="4" borderId="0" xfId="1" applyNumberFormat="1" applyFont="1" applyFill="1" applyAlignment="1">
      <alignment vertical="center"/>
    </xf>
    <xf numFmtId="0" fontId="56" fillId="4" borderId="0" xfId="0" applyFont="1" applyFill="1" applyAlignment="1">
      <alignment vertical="center"/>
    </xf>
    <xf numFmtId="166" fontId="55" fillId="4" borderId="0" xfId="1" applyNumberFormat="1" applyFont="1" applyFill="1" applyAlignment="1">
      <alignment horizontal="right" vertical="center"/>
    </xf>
    <xf numFmtId="166" fontId="53" fillId="4" borderId="0" xfId="0" applyNumberFormat="1" applyFont="1" applyFill="1"/>
    <xf numFmtId="166" fontId="52" fillId="0" borderId="0" xfId="1" applyNumberFormat="1" applyFont="1" applyAlignment="1">
      <alignment horizontal="right" vertical="center"/>
    </xf>
    <xf numFmtId="0" fontId="65" fillId="0" borderId="0" xfId="0" applyFont="1"/>
    <xf numFmtId="166" fontId="65" fillId="0" borderId="0" xfId="1" applyNumberFormat="1" applyFont="1" applyFill="1" applyAlignment="1">
      <alignment horizontal="right" vertical="center"/>
    </xf>
    <xf numFmtId="166" fontId="53" fillId="0" borderId="0" xfId="1" applyNumberFormat="1" applyFont="1" applyFill="1" applyAlignment="1">
      <alignment horizontal="right" vertical="center"/>
    </xf>
    <xf numFmtId="166" fontId="53" fillId="0" borderId="0" xfId="0" applyNumberFormat="1" applyFont="1"/>
    <xf numFmtId="0" fontId="66" fillId="0" borderId="0" xfId="0" applyFont="1" applyAlignment="1">
      <alignment horizontal="right" vertical="center"/>
    </xf>
    <xf numFmtId="166" fontId="65" fillId="0" borderId="0" xfId="0" applyNumberFormat="1" applyFont="1"/>
    <xf numFmtId="1" fontId="47" fillId="0" borderId="0" xfId="0" applyNumberFormat="1" applyFont="1" applyAlignment="1">
      <alignment horizontal="left"/>
    </xf>
    <xf numFmtId="3" fontId="49" fillId="3" borderId="0" xfId="0" applyNumberFormat="1" applyFont="1" applyFill="1" applyAlignment="1">
      <alignment horizontal="right"/>
    </xf>
    <xf numFmtId="3" fontId="49" fillId="0" borderId="0" xfId="0" applyNumberFormat="1" applyFont="1" applyAlignment="1">
      <alignment horizontal="right"/>
    </xf>
    <xf numFmtId="1" fontId="46" fillId="0" borderId="5" xfId="0" applyNumberFormat="1" applyFont="1" applyBorder="1"/>
    <xf numFmtId="1" fontId="46" fillId="0" borderId="6" xfId="0" applyNumberFormat="1" applyFont="1" applyBorder="1"/>
    <xf numFmtId="3" fontId="67" fillId="0" borderId="8" xfId="0" applyNumberFormat="1" applyFont="1" applyBorder="1" applyAlignment="1">
      <alignment horizontal="right"/>
    </xf>
    <xf numFmtId="5" fontId="46" fillId="0" borderId="8" xfId="0" applyNumberFormat="1" applyFont="1" applyBorder="1" applyAlignment="1">
      <alignment horizontal="center"/>
    </xf>
    <xf numFmtId="3" fontId="49" fillId="3" borderId="0" xfId="0" applyNumberFormat="1" applyFont="1" applyFill="1" applyAlignment="1">
      <alignment horizontal="center"/>
    </xf>
    <xf numFmtId="3" fontId="60" fillId="0" borderId="0" xfId="0" applyNumberFormat="1" applyFont="1"/>
    <xf numFmtId="1" fontId="46" fillId="0" borderId="2" xfId="0" applyNumberFormat="1" applyFont="1" applyBorder="1"/>
    <xf numFmtId="5" fontId="46" fillId="0" borderId="2" xfId="0" applyNumberFormat="1" applyFont="1" applyBorder="1" applyAlignment="1">
      <alignment horizontal="center"/>
    </xf>
    <xf numFmtId="1" fontId="54" fillId="0" borderId="0" xfId="0" applyNumberFormat="1" applyFont="1" applyAlignment="1">
      <alignment horizontal="center"/>
    </xf>
    <xf numFmtId="1" fontId="46" fillId="0" borderId="0" xfId="0" applyNumberFormat="1" applyFont="1" applyAlignment="1">
      <alignment horizontal="left" vertical="center"/>
    </xf>
    <xf numFmtId="0" fontId="2" fillId="2" borderId="0" xfId="0" applyFont="1" applyFill="1" applyAlignment="1">
      <alignment horizontal="center" vertical="center" wrapText="1"/>
    </xf>
    <xf numFmtId="0" fontId="14" fillId="0" borderId="0" xfId="0" applyFont="1" applyAlignment="1">
      <alignment horizontal="center"/>
    </xf>
    <xf numFmtId="1" fontId="49" fillId="0" borderId="0" xfId="0" applyNumberFormat="1" applyFont="1" applyAlignment="1">
      <alignment horizontal="center" wrapText="1"/>
    </xf>
    <xf numFmtId="1" fontId="46" fillId="0" borderId="0" xfId="0" applyNumberFormat="1" applyFont="1" applyAlignment="1">
      <alignment horizontal="center"/>
    </xf>
    <xf numFmtId="1" fontId="48" fillId="7" borderId="0" xfId="0" applyNumberFormat="1" applyFont="1" applyFill="1" applyAlignment="1">
      <alignment horizontal="left"/>
    </xf>
    <xf numFmtId="0" fontId="55" fillId="0" borderId="0" xfId="0" applyFont="1" applyAlignment="1">
      <alignment horizontal="left"/>
    </xf>
    <xf numFmtId="0" fontId="58" fillId="5" borderId="0" xfId="0" applyFont="1" applyFill="1" applyAlignment="1">
      <alignment horizontal="left"/>
    </xf>
    <xf numFmtId="0" fontId="58" fillId="5" borderId="0" xfId="0" applyFont="1" applyFill="1" applyAlignment="1">
      <alignment horizontal="left" vertical="center"/>
    </xf>
    <xf numFmtId="0" fontId="55" fillId="0" borderId="0" xfId="0" applyFont="1" applyAlignment="1">
      <alignment horizontal="left" vertical="top" wrapText="1"/>
    </xf>
    <xf numFmtId="3" fontId="49" fillId="2" borderId="0" xfId="0" applyNumberFormat="1" applyFont="1" applyFill="1" applyAlignment="1">
      <alignment horizontal="center" vertical="center" wrapText="1"/>
    </xf>
    <xf numFmtId="3" fontId="49" fillId="2" borderId="2" xfId="0" applyNumberFormat="1" applyFont="1" applyFill="1" applyBorder="1" applyAlignment="1">
      <alignment horizontal="center" vertical="center" wrapText="1"/>
    </xf>
    <xf numFmtId="3" fontId="54" fillId="2" borderId="2" xfId="0" applyNumberFormat="1" applyFont="1" applyFill="1" applyBorder="1" applyAlignment="1">
      <alignment horizontal="center"/>
    </xf>
    <xf numFmtId="3" fontId="51" fillId="7" borderId="0" xfId="0" applyNumberFormat="1" applyFont="1" applyFill="1" applyAlignment="1">
      <alignment horizontal="center"/>
    </xf>
    <xf numFmtId="3" fontId="49" fillId="0" borderId="0" xfId="0" applyNumberFormat="1" applyFont="1" applyAlignment="1">
      <alignment horizontal="center" vertical="center" wrapText="1"/>
    </xf>
    <xf numFmtId="3" fontId="48" fillId="7" borderId="0" xfId="0" applyNumberFormat="1" applyFont="1" applyFill="1" applyAlignment="1">
      <alignment horizontal="center"/>
    </xf>
    <xf numFmtId="5" fontId="49" fillId="0" borderId="0" xfId="0" applyNumberFormat="1" applyFont="1" applyAlignment="1">
      <alignment horizontal="center"/>
    </xf>
    <xf numFmtId="5" fontId="49" fillId="0" borderId="4" xfId="0" applyNumberFormat="1" applyFont="1" applyBorder="1" applyAlignment="1">
      <alignment horizontal="center"/>
    </xf>
    <xf numFmtId="3" fontId="63" fillId="0" borderId="0" xfId="0" applyNumberFormat="1" applyFont="1" applyAlignment="1">
      <alignment horizontal="center" vertical="top" wrapText="1"/>
    </xf>
    <xf numFmtId="3" fontId="49" fillId="2" borderId="15" xfId="0" applyNumberFormat="1" applyFont="1" applyFill="1" applyBorder="1" applyAlignment="1">
      <alignment horizontal="center" vertical="center" wrapText="1"/>
    </xf>
    <xf numFmtId="3" fontId="49" fillId="2" borderId="14" xfId="0" applyNumberFormat="1" applyFont="1" applyFill="1" applyBorder="1" applyAlignment="1">
      <alignment horizontal="center" vertical="center" wrapText="1"/>
    </xf>
    <xf numFmtId="3" fontId="49" fillId="2" borderId="16" xfId="0" applyNumberFormat="1" applyFont="1" applyFill="1" applyBorder="1" applyAlignment="1">
      <alignment horizontal="center" vertical="center" wrapText="1"/>
    </xf>
    <xf numFmtId="0" fontId="24" fillId="5" borderId="0" xfId="0" applyFont="1" applyFill="1" applyAlignment="1">
      <alignment horizontal="left" vertical="center"/>
    </xf>
    <xf numFmtId="0" fontId="30" fillId="0" borderId="0" xfId="0" applyFont="1" applyAlignment="1">
      <alignment horizontal="center" vertical="center"/>
    </xf>
    <xf numFmtId="0" fontId="28" fillId="0" borderId="0" xfId="0" applyFont="1"/>
    <xf numFmtId="0" fontId="31" fillId="0" borderId="0" xfId="0" applyFont="1" applyAlignment="1">
      <alignment horizontal="center" vertical="center"/>
    </xf>
    <xf numFmtId="0" fontId="21" fillId="5" borderId="0" xfId="0" applyFont="1" applyFill="1" applyAlignment="1">
      <alignment horizontal="left"/>
    </xf>
    <xf numFmtId="0" fontId="16" fillId="0" borderId="0" xfId="0" applyFont="1"/>
    <xf numFmtId="1" fontId="2" fillId="0" borderId="0" xfId="0" applyNumberFormat="1" applyFont="1" applyAlignment="1">
      <alignment horizontal="center"/>
    </xf>
    <xf numFmtId="1" fontId="43" fillId="7" borderId="0" xfId="0" applyNumberFormat="1" applyFont="1" applyFill="1" applyAlignment="1">
      <alignment horizontal="left"/>
    </xf>
    <xf numFmtId="1" fontId="37" fillId="0" borderId="0" xfId="0" applyNumberFormat="1" applyFont="1" applyAlignment="1">
      <alignment horizontal="center" wrapText="1"/>
    </xf>
    <xf numFmtId="0" fontId="21" fillId="5" borderId="0" xfId="0" applyFont="1" applyFill="1" applyAlignment="1">
      <alignment horizontal="left" vertical="center"/>
    </xf>
    <xf numFmtId="3" fontId="41" fillId="2" borderId="0" xfId="0" applyNumberFormat="1" applyFont="1" applyFill="1" applyAlignment="1">
      <alignment horizontal="center" vertical="center" wrapText="1"/>
    </xf>
    <xf numFmtId="3" fontId="41" fillId="2" borderId="2" xfId="0" applyNumberFormat="1" applyFont="1" applyFill="1" applyBorder="1" applyAlignment="1">
      <alignment horizontal="center" vertical="center" wrapText="1"/>
    </xf>
    <xf numFmtId="3" fontId="1" fillId="2" borderId="2" xfId="0" applyNumberFormat="1" applyFont="1" applyFill="1" applyBorder="1" applyAlignment="1">
      <alignment horizontal="center"/>
    </xf>
    <xf numFmtId="3" fontId="8" fillId="7" borderId="0" xfId="0" applyNumberFormat="1" applyFont="1" applyFill="1" applyAlignment="1">
      <alignment horizontal="center"/>
    </xf>
    <xf numFmtId="3" fontId="42" fillId="0" borderId="0" xfId="0" applyNumberFormat="1" applyFont="1" applyAlignment="1">
      <alignment horizontal="center" vertical="center" wrapText="1"/>
    </xf>
    <xf numFmtId="3" fontId="5" fillId="7" borderId="0" xfId="0" applyNumberFormat="1" applyFont="1" applyFill="1" applyAlignment="1">
      <alignment horizontal="center"/>
    </xf>
    <xf numFmtId="5" fontId="39" fillId="0" borderId="0" xfId="0" applyNumberFormat="1" applyFont="1" applyAlignment="1">
      <alignment horizontal="center"/>
    </xf>
    <xf numFmtId="5" fontId="39" fillId="0" borderId="4" xfId="0" applyNumberFormat="1" applyFont="1" applyBorder="1" applyAlignment="1">
      <alignment horizontal="center"/>
    </xf>
    <xf numFmtId="3" fontId="45" fillId="0" borderId="0" xfId="0" applyNumberFormat="1" applyFont="1" applyAlignment="1">
      <alignment horizontal="center" vertical="top" wrapText="1"/>
    </xf>
    <xf numFmtId="3" fontId="41" fillId="2" borderId="15" xfId="0" applyNumberFormat="1" applyFont="1" applyFill="1" applyBorder="1" applyAlignment="1">
      <alignment horizontal="center" vertical="center" wrapText="1"/>
    </xf>
    <xf numFmtId="3" fontId="41" fillId="2" borderId="14" xfId="0" applyNumberFormat="1" applyFont="1" applyFill="1" applyBorder="1" applyAlignment="1">
      <alignment horizontal="center" vertical="center" wrapText="1"/>
    </xf>
    <xf numFmtId="3" fontId="41" fillId="2" borderId="16" xfId="0" applyNumberFormat="1" applyFont="1" applyFill="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0E1BE"/>
      <color rgb="FFFFCF44"/>
      <color rgb="FF245474"/>
      <color rgb="FF5B1300"/>
      <color rgb="FFA6BECD"/>
      <color rgb="FF240700"/>
      <color rgb="FF160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xdr:row>
      <xdr:rowOff>166687</xdr:rowOff>
    </xdr:from>
    <xdr:to>
      <xdr:col>13</xdr:col>
      <xdr:colOff>547688</xdr:colOff>
      <xdr:row>70</xdr:row>
      <xdr:rowOff>83344</xdr:rowOff>
    </xdr:to>
    <xdr:pic>
      <xdr:nvPicPr>
        <xdr:cNvPr id="2" name="Picture 1">
          <a:extLst>
            <a:ext uri="{FF2B5EF4-FFF2-40B4-BE49-F238E27FC236}">
              <a16:creationId xmlns:a16="http://schemas.microsoft.com/office/drawing/2014/main" id="{9F169350-8053-AA3A-981D-9E20F9A0B087}"/>
            </a:ext>
          </a:extLst>
        </xdr:cNvPr>
        <xdr:cNvPicPr>
          <a:picLocks noChangeAspect="1"/>
        </xdr:cNvPicPr>
      </xdr:nvPicPr>
      <xdr:blipFill rotWithShape="1">
        <a:blip xmlns:r="http://schemas.openxmlformats.org/officeDocument/2006/relationships" r:embed="rId1"/>
        <a:srcRect l="31743" t="13784" r="35311" b="6960"/>
        <a:stretch/>
      </xdr:blipFill>
      <xdr:spPr>
        <a:xfrm>
          <a:off x="0" y="1762125"/>
          <a:ext cx="12049126" cy="11775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ites.rowan.edu/bursar/tuitionfees/medicalschoolbiosciences/som_gsbs_fee_descriptions.html" TargetMode="Externa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sites.rowan.edu/bursar/tuitionfees/medicalschoolbiosciences/som_gsbs_fee_descriptions.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ites.rowan.edu/bursar/tuitionfees/medicalschoolbiosciences/som_gsbs_fee_descriptions.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sites.rowan.edu/bursar/tuitionfees/medicalschoolbiosciences/som_gsbs_fee_description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57"/>
  <sheetViews>
    <sheetView showGridLines="0" tabSelected="1" zoomScale="80" zoomScaleNormal="80" workbookViewId="0">
      <selection activeCell="A97" sqref="A97:XFD97"/>
    </sheetView>
  </sheetViews>
  <sheetFormatPr defaultColWidth="8.5703125" defaultRowHeight="14.25" x14ac:dyDescent="0.2"/>
  <cols>
    <col min="1" max="1" width="8.5703125" style="8"/>
    <col min="2" max="2" width="4.28515625" style="8" customWidth="1"/>
    <col min="3" max="3" width="62.140625" style="8" customWidth="1"/>
    <col min="4" max="4" width="6.140625" style="8" bestFit="1" customWidth="1"/>
    <col min="5" max="5" width="16.85546875" style="8" customWidth="1"/>
    <col min="6" max="6" width="5.7109375" style="8" customWidth="1"/>
    <col min="7" max="7" width="11.5703125" style="8" customWidth="1"/>
    <col min="8" max="8" width="6.140625" style="8" customWidth="1"/>
    <col min="9" max="9" width="11.5703125" style="32" customWidth="1"/>
    <col min="10" max="10" width="5.5703125" style="8" customWidth="1"/>
    <col min="11" max="11" width="17" style="8" bestFit="1" customWidth="1"/>
    <col min="12" max="16384" width="8.5703125" style="8"/>
  </cols>
  <sheetData>
    <row r="1" spans="1:22" ht="69.75" customHeight="1" x14ac:dyDescent="0.2">
      <c r="A1" s="245" t="s">
        <v>51</v>
      </c>
      <c r="B1" s="245"/>
      <c r="C1" s="245"/>
      <c r="D1" s="245"/>
      <c r="E1" s="245"/>
      <c r="F1" s="245"/>
      <c r="G1" s="245"/>
      <c r="H1" s="245"/>
      <c r="I1" s="245"/>
      <c r="J1" s="245"/>
      <c r="K1" s="245"/>
      <c r="L1" s="245"/>
      <c r="M1" s="37"/>
      <c r="N1" s="37"/>
      <c r="O1" s="37"/>
      <c r="P1" s="37"/>
      <c r="Q1" s="37"/>
      <c r="R1" s="37"/>
      <c r="S1" s="37"/>
      <c r="T1" s="37"/>
      <c r="U1" s="37"/>
      <c r="V1" s="37"/>
    </row>
    <row r="3" spans="1:22" x14ac:dyDescent="0.2">
      <c r="I3" s="8"/>
      <c r="J3" s="32"/>
    </row>
    <row r="4" spans="1:22" x14ac:dyDescent="0.2">
      <c r="I4" s="8"/>
      <c r="J4" s="32"/>
    </row>
    <row r="10" spans="1:22" ht="20.25" x14ac:dyDescent="0.3">
      <c r="B10" s="246"/>
      <c r="C10" s="246"/>
      <c r="D10" s="246"/>
      <c r="E10" s="246"/>
      <c r="F10" s="246"/>
      <c r="G10" s="246"/>
      <c r="H10" s="246"/>
      <c r="I10" s="246"/>
      <c r="J10" s="246"/>
      <c r="K10" s="246"/>
    </row>
    <row r="11" spans="1:22" s="9" customFormat="1" ht="20.25" x14ac:dyDescent="0.3">
      <c r="A11" s="8"/>
      <c r="B11" s="36"/>
      <c r="C11" s="36"/>
      <c r="D11" s="36"/>
      <c r="E11" s="36"/>
      <c r="F11" s="36"/>
      <c r="G11" s="36"/>
      <c r="H11" s="36"/>
      <c r="I11" s="30"/>
      <c r="J11" s="36"/>
      <c r="K11" s="36"/>
      <c r="L11" s="8"/>
      <c r="M11" s="8"/>
      <c r="N11" s="8"/>
    </row>
    <row r="12" spans="1:22" ht="20.25" x14ac:dyDescent="0.3">
      <c r="B12" s="36"/>
      <c r="C12" s="36"/>
      <c r="D12" s="36"/>
      <c r="E12" s="36"/>
      <c r="F12" s="36"/>
      <c r="G12" s="36"/>
      <c r="H12" s="36"/>
      <c r="I12" s="30"/>
      <c r="J12" s="36"/>
      <c r="K12" s="36"/>
    </row>
    <row r="13" spans="1:22" x14ac:dyDescent="0.2">
      <c r="I13" s="8"/>
    </row>
    <row r="14" spans="1:22" x14ac:dyDescent="0.2">
      <c r="I14" s="8"/>
    </row>
    <row r="15" spans="1:22" x14ac:dyDescent="0.2">
      <c r="I15" s="8"/>
    </row>
    <row r="16" spans="1:22" x14ac:dyDescent="0.2">
      <c r="I16" s="8"/>
    </row>
    <row r="17" spans="9:9" x14ac:dyDescent="0.2">
      <c r="I17" s="8"/>
    </row>
    <row r="18" spans="9:9" x14ac:dyDescent="0.2">
      <c r="I18" s="8"/>
    </row>
    <row r="19" spans="9:9" x14ac:dyDescent="0.2">
      <c r="I19" s="8"/>
    </row>
    <row r="20" spans="9:9" x14ac:dyDescent="0.2">
      <c r="I20" s="8"/>
    </row>
    <row r="21" spans="9:9" x14ac:dyDescent="0.2">
      <c r="I21" s="8"/>
    </row>
    <row r="22" spans="9:9" x14ac:dyDescent="0.2">
      <c r="I22" s="8"/>
    </row>
    <row r="23" spans="9:9" x14ac:dyDescent="0.2">
      <c r="I23" s="8"/>
    </row>
    <row r="24" spans="9:9" x14ac:dyDescent="0.2">
      <c r="I24" s="8"/>
    </row>
    <row r="25" spans="9:9" x14ac:dyDescent="0.2">
      <c r="I25" s="8"/>
    </row>
    <row r="26" spans="9:9" x14ac:dyDescent="0.2">
      <c r="I26" s="8"/>
    </row>
    <row r="27" spans="9:9" x14ac:dyDescent="0.2">
      <c r="I27" s="8"/>
    </row>
    <row r="28" spans="9:9" x14ac:dyDescent="0.2">
      <c r="I28" s="8"/>
    </row>
    <row r="29" spans="9:9" x14ac:dyDescent="0.2">
      <c r="I29" s="8"/>
    </row>
    <row r="30" spans="9:9" x14ac:dyDescent="0.2">
      <c r="I30" s="8"/>
    </row>
    <row r="31" spans="9:9" x14ac:dyDescent="0.2">
      <c r="I31" s="8"/>
    </row>
    <row r="32" spans="9:9" x14ac:dyDescent="0.2">
      <c r="I32" s="8"/>
    </row>
    <row r="33" spans="9:9" x14ac:dyDescent="0.2">
      <c r="I33" s="8"/>
    </row>
    <row r="34" spans="9:9" x14ac:dyDescent="0.2">
      <c r="I34" s="8"/>
    </row>
    <row r="35" spans="9:9" x14ac:dyDescent="0.2">
      <c r="I35" s="8"/>
    </row>
    <row r="56" spans="4:4" x14ac:dyDescent="0.2">
      <c r="D56" s="31"/>
    </row>
    <row r="57" spans="4:4" x14ac:dyDescent="0.2">
      <c r="D57" s="31"/>
    </row>
  </sheetData>
  <sheetProtection algorithmName="SHA-512" hashValue="+XK3hhPNfUrLE6VL4UwXe+reIOfIiwotnb0Tf3TGcPN2N8fJv/6KRwYMuXs6R89vlbdDn/J0JpiJD3ykMKkHHQ==" saltValue="C56CP6OcwWyI9Aky46T0GA==" spinCount="100000" sheet="1" objects="1" scenarios="1"/>
  <mergeCells count="2">
    <mergeCell ref="A1:L1"/>
    <mergeCell ref="B10:K10"/>
  </mergeCells>
  <pageMargins left="0.7" right="0.7" top="0.75" bottom="0.75" header="0.3" footer="0.3"/>
  <pageSetup paperSize="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4:U115"/>
  <sheetViews>
    <sheetView showGridLines="0" showRuler="0" showWhiteSpace="0" zoomScale="60" zoomScaleNormal="60" workbookViewId="0">
      <selection activeCell="G17" sqref="G17"/>
    </sheetView>
  </sheetViews>
  <sheetFormatPr defaultColWidth="9.140625" defaultRowHeight="23.25" x14ac:dyDescent="0.35"/>
  <cols>
    <col min="1" max="1" width="9.140625" style="149" customWidth="1"/>
    <col min="2" max="2" width="9.140625" style="149"/>
    <col min="3" max="3" width="12" style="149" customWidth="1"/>
    <col min="4" max="4" width="134.85546875" style="149" customWidth="1"/>
    <col min="5" max="5" width="2" style="149" hidden="1" customWidth="1"/>
    <col min="6" max="6" width="3.42578125" style="149" hidden="1" customWidth="1"/>
    <col min="7" max="7" width="36.85546875" style="151" bestFit="1" customWidth="1"/>
    <col min="8" max="8" width="2" style="151" customWidth="1"/>
    <col min="9" max="9" width="3.42578125" style="151" bestFit="1" customWidth="1"/>
    <col min="10" max="10" width="37.5703125" style="151" bestFit="1" customWidth="1"/>
    <col min="11" max="11" width="1.85546875" style="151" customWidth="1"/>
    <col min="12" max="12" width="3.42578125" style="151" bestFit="1" customWidth="1"/>
    <col min="13" max="13" width="36.140625" style="151" bestFit="1" customWidth="1"/>
    <col min="14" max="14" width="11.140625" style="149" customWidth="1"/>
    <col min="15" max="16" width="9.140625" style="149"/>
    <col min="17" max="17" width="61.85546875" style="149" bestFit="1" customWidth="1"/>
    <col min="18" max="18" width="9" style="149" bestFit="1" customWidth="1"/>
    <col min="19" max="19" width="23.85546875" style="149" bestFit="1" customWidth="1"/>
    <col min="20" max="16384" width="9.140625" style="149"/>
  </cols>
  <sheetData>
    <row r="4" spans="3:19" x14ac:dyDescent="0.35">
      <c r="C4" s="248"/>
      <c r="D4" s="248"/>
      <c r="E4" s="248"/>
      <c r="F4" s="248"/>
      <c r="G4" s="248"/>
      <c r="H4" s="248"/>
      <c r="I4" s="248"/>
      <c r="J4" s="248"/>
      <c r="K4" s="248"/>
      <c r="L4" s="248"/>
      <c r="M4" s="248"/>
      <c r="N4" s="248"/>
    </row>
    <row r="5" spans="3:19" x14ac:dyDescent="0.35">
      <c r="C5" s="150"/>
      <c r="D5" s="249" t="s">
        <v>64</v>
      </c>
      <c r="E5" s="249"/>
      <c r="F5" s="249"/>
      <c r="G5" s="249"/>
      <c r="H5" s="249"/>
      <c r="I5" s="249"/>
      <c r="J5" s="249"/>
      <c r="K5" s="249"/>
      <c r="L5" s="249"/>
      <c r="M5" s="249"/>
      <c r="N5" s="150"/>
    </row>
    <row r="6" spans="3:19" x14ac:dyDescent="0.35">
      <c r="C6" s="150"/>
      <c r="D6" s="249" t="s">
        <v>20</v>
      </c>
      <c r="E6" s="249"/>
      <c r="F6" s="249"/>
      <c r="G6" s="249"/>
      <c r="H6" s="249"/>
      <c r="I6" s="249"/>
      <c r="J6" s="249"/>
      <c r="K6" s="249"/>
      <c r="L6" s="249"/>
      <c r="M6" s="249"/>
      <c r="N6" s="150"/>
    </row>
    <row r="7" spans="3:19" ht="67.5" customHeight="1" x14ac:dyDescent="0.35">
      <c r="D7" s="247" t="s">
        <v>100</v>
      </c>
      <c r="E7" s="247"/>
      <c r="F7" s="247"/>
      <c r="G7" s="247"/>
      <c r="H7" s="247"/>
      <c r="I7" s="247"/>
      <c r="J7" s="247"/>
      <c r="K7" s="247"/>
      <c r="L7" s="247"/>
      <c r="M7" s="247"/>
    </row>
    <row r="8" spans="3:19" x14ac:dyDescent="0.35">
      <c r="P8" s="152"/>
      <c r="Q8" s="153" t="s">
        <v>0</v>
      </c>
      <c r="R8" s="154" t="s">
        <v>48</v>
      </c>
      <c r="S8" s="155">
        <v>45124</v>
      </c>
    </row>
    <row r="9" spans="3:19" x14ac:dyDescent="0.35">
      <c r="P9" s="152"/>
      <c r="Q9" s="153"/>
      <c r="R9" s="154" t="s">
        <v>49</v>
      </c>
      <c r="S9" s="155">
        <v>45275</v>
      </c>
    </row>
    <row r="10" spans="3:19" x14ac:dyDescent="0.35">
      <c r="P10" s="152"/>
      <c r="Q10" s="153"/>
      <c r="R10" s="154"/>
      <c r="S10" s="155"/>
    </row>
    <row r="11" spans="3:19" ht="24" thickBot="1" x14ac:dyDescent="0.4">
      <c r="P11" s="152"/>
      <c r="Q11" s="153" t="s">
        <v>1</v>
      </c>
      <c r="R11" s="154" t="s">
        <v>48</v>
      </c>
      <c r="S11" s="155">
        <v>45293</v>
      </c>
    </row>
    <row r="12" spans="3:19" x14ac:dyDescent="0.35">
      <c r="C12" s="156"/>
      <c r="D12" s="157"/>
      <c r="E12" s="158"/>
      <c r="F12" s="158"/>
      <c r="G12" s="159"/>
      <c r="H12" s="159"/>
      <c r="I12" s="159"/>
      <c r="J12" s="159"/>
      <c r="K12" s="159"/>
      <c r="L12" s="159"/>
      <c r="M12" s="159"/>
      <c r="N12" s="160"/>
      <c r="P12" s="152"/>
      <c r="Q12" s="161"/>
      <c r="R12" s="154" t="s">
        <v>49</v>
      </c>
      <c r="S12" s="162">
        <v>45436</v>
      </c>
    </row>
    <row r="13" spans="3:19" x14ac:dyDescent="0.35">
      <c r="C13" s="163"/>
      <c r="D13" s="254" t="s">
        <v>84</v>
      </c>
      <c r="E13" s="254"/>
      <c r="F13" s="254"/>
      <c r="G13" s="254"/>
      <c r="H13" s="254"/>
      <c r="I13" s="254"/>
      <c r="J13" s="254"/>
      <c r="K13" s="254"/>
      <c r="L13" s="254"/>
      <c r="M13" s="254"/>
      <c r="N13" s="164"/>
      <c r="P13" s="152"/>
      <c r="Q13" s="161"/>
      <c r="R13" s="161"/>
      <c r="S13" s="161"/>
    </row>
    <row r="14" spans="3:19" ht="32.25" customHeight="1" thickBot="1" x14ac:dyDescent="0.4">
      <c r="C14" s="165"/>
      <c r="D14" s="255"/>
      <c r="E14" s="255"/>
      <c r="F14" s="255"/>
      <c r="G14" s="255"/>
      <c r="H14" s="255"/>
      <c r="I14" s="255"/>
      <c r="J14" s="255"/>
      <c r="K14" s="255"/>
      <c r="L14" s="255"/>
      <c r="M14" s="255"/>
      <c r="N14" s="166"/>
      <c r="P14" s="152"/>
      <c r="Q14" s="161"/>
      <c r="R14" s="161"/>
      <c r="S14" s="167" t="s">
        <v>65</v>
      </c>
    </row>
    <row r="15" spans="3:19" x14ac:dyDescent="0.35">
      <c r="C15" s="156"/>
      <c r="D15" s="168"/>
      <c r="E15" s="169"/>
      <c r="F15" s="169"/>
      <c r="G15" s="170"/>
      <c r="H15" s="170"/>
      <c r="I15" s="170"/>
      <c r="J15" s="170"/>
      <c r="K15" s="170"/>
      <c r="L15" s="170"/>
      <c r="M15" s="170"/>
      <c r="N15" s="160"/>
      <c r="P15" s="152"/>
      <c r="Q15" s="161"/>
      <c r="R15" s="161"/>
      <c r="S15" s="171" t="s">
        <v>66</v>
      </c>
    </row>
    <row r="16" spans="3:19" ht="24" thickBot="1" x14ac:dyDescent="0.4">
      <c r="C16" s="172"/>
      <c r="D16" s="173" t="s">
        <v>86</v>
      </c>
      <c r="E16" s="174"/>
      <c r="F16" s="175"/>
      <c r="G16" s="176" t="s">
        <v>85</v>
      </c>
      <c r="H16" s="177"/>
      <c r="I16" s="177"/>
      <c r="J16" s="177"/>
      <c r="K16" s="178"/>
      <c r="L16" s="178"/>
      <c r="M16" s="178"/>
      <c r="N16" s="179"/>
      <c r="P16" s="251" t="s">
        <v>97</v>
      </c>
      <c r="Q16" s="251"/>
      <c r="R16" s="180"/>
      <c r="S16" s="180"/>
    </row>
    <row r="17" spans="3:19" ht="24.75" thickTop="1" thickBot="1" x14ac:dyDescent="0.4">
      <c r="C17" s="172"/>
      <c r="D17" s="181" t="s">
        <v>82</v>
      </c>
      <c r="E17" s="182"/>
      <c r="F17" s="182"/>
      <c r="G17" s="183">
        <v>0</v>
      </c>
      <c r="H17" s="178"/>
      <c r="I17" s="178"/>
      <c r="J17" s="178"/>
      <c r="K17" s="178"/>
      <c r="L17" s="178"/>
      <c r="M17" s="178"/>
      <c r="N17" s="179"/>
      <c r="P17" s="152"/>
      <c r="Q17" s="184" t="s">
        <v>29</v>
      </c>
      <c r="R17" s="180"/>
      <c r="S17" s="180"/>
    </row>
    <row r="18" spans="3:19" ht="24" thickTop="1" x14ac:dyDescent="0.35">
      <c r="C18" s="172"/>
      <c r="D18" s="185"/>
      <c r="E18" s="182"/>
      <c r="F18" s="182"/>
      <c r="G18" s="178"/>
      <c r="H18" s="178"/>
      <c r="I18" s="178"/>
      <c r="J18" s="178"/>
      <c r="K18" s="178"/>
      <c r="L18" s="178"/>
      <c r="M18" s="178"/>
      <c r="N18" s="179"/>
      <c r="P18" s="152"/>
      <c r="Q18" s="154" t="s">
        <v>30</v>
      </c>
      <c r="R18" s="161"/>
      <c r="S18" s="186">
        <v>44628</v>
      </c>
    </row>
    <row r="19" spans="3:19" ht="27.75" thickBot="1" x14ac:dyDescent="0.4">
      <c r="C19" s="165"/>
      <c r="D19" s="187"/>
      <c r="E19" s="188"/>
      <c r="F19" s="188"/>
      <c r="G19" s="189"/>
      <c r="H19" s="189"/>
      <c r="I19" s="189"/>
      <c r="J19" s="189"/>
      <c r="K19" s="189"/>
      <c r="L19" s="189"/>
      <c r="M19" s="189"/>
      <c r="N19" s="166"/>
      <c r="P19" s="152"/>
      <c r="Q19" s="190" t="s">
        <v>101</v>
      </c>
      <c r="R19" s="180"/>
      <c r="S19" s="191">
        <f>S21+SUM(S24:S30)</f>
        <v>3675</v>
      </c>
    </row>
    <row r="20" spans="3:19" x14ac:dyDescent="0.35">
      <c r="C20" s="156"/>
      <c r="D20" s="157"/>
      <c r="E20" s="158"/>
      <c r="F20" s="158"/>
      <c r="G20" s="159"/>
      <c r="H20" s="159"/>
      <c r="I20" s="159"/>
      <c r="J20" s="159"/>
      <c r="K20" s="159"/>
      <c r="L20" s="159"/>
      <c r="M20" s="159"/>
      <c r="N20" s="160"/>
      <c r="P20" s="152"/>
      <c r="Q20" s="192" t="s">
        <v>32</v>
      </c>
      <c r="R20" s="161"/>
      <c r="S20" s="161"/>
    </row>
    <row r="21" spans="3:19" x14ac:dyDescent="0.35">
      <c r="C21" s="163"/>
      <c r="D21" s="254" t="s">
        <v>102</v>
      </c>
      <c r="E21" s="254"/>
      <c r="F21" s="254"/>
      <c r="G21" s="254"/>
      <c r="H21" s="254"/>
      <c r="I21" s="254"/>
      <c r="J21" s="254"/>
      <c r="K21" s="254"/>
      <c r="L21" s="254"/>
      <c r="M21" s="254"/>
      <c r="N21" s="164"/>
      <c r="P21" s="152"/>
      <c r="Q21" s="193" t="s">
        <v>55</v>
      </c>
      <c r="R21" s="194"/>
      <c r="S21" s="195">
        <f>SUM(S22:S23)</f>
        <v>710</v>
      </c>
    </row>
    <row r="22" spans="3:19" ht="24" thickBot="1" x14ac:dyDescent="0.4">
      <c r="C22" s="165"/>
      <c r="D22" s="256"/>
      <c r="E22" s="256"/>
      <c r="F22" s="256"/>
      <c r="G22" s="256"/>
      <c r="H22" s="256"/>
      <c r="I22" s="256"/>
      <c r="J22" s="256"/>
      <c r="K22" s="256"/>
      <c r="L22" s="256"/>
      <c r="M22" s="256"/>
      <c r="N22" s="166"/>
      <c r="P22" s="152"/>
      <c r="Q22" s="196" t="s">
        <v>56</v>
      </c>
      <c r="R22" s="197"/>
      <c r="S22" s="198">
        <v>605</v>
      </c>
    </row>
    <row r="23" spans="3:19" x14ac:dyDescent="0.35">
      <c r="C23" s="199"/>
      <c r="D23" s="185"/>
      <c r="E23" s="182"/>
      <c r="F23" s="182"/>
      <c r="G23" s="178"/>
      <c r="H23" s="178"/>
      <c r="I23" s="178"/>
      <c r="J23" s="178"/>
      <c r="K23" s="178"/>
      <c r="L23" s="178"/>
      <c r="M23" s="178"/>
      <c r="N23" s="200"/>
      <c r="P23" s="152"/>
      <c r="Q23" s="196" t="s">
        <v>33</v>
      </c>
      <c r="R23" s="197"/>
      <c r="S23" s="198">
        <v>105</v>
      </c>
    </row>
    <row r="24" spans="3:19" x14ac:dyDescent="0.35">
      <c r="C24" s="199"/>
      <c r="D24" s="257" t="s">
        <v>14</v>
      </c>
      <c r="E24" s="257"/>
      <c r="F24" s="257"/>
      <c r="G24" s="257"/>
      <c r="H24" s="257"/>
      <c r="I24" s="257"/>
      <c r="J24" s="257"/>
      <c r="K24" s="257"/>
      <c r="L24" s="257"/>
      <c r="M24" s="257"/>
      <c r="N24" s="200"/>
      <c r="P24" s="152"/>
      <c r="Q24" s="201" t="s">
        <v>34</v>
      </c>
      <c r="R24" s="202"/>
      <c r="S24" s="203">
        <v>325</v>
      </c>
    </row>
    <row r="25" spans="3:19" x14ac:dyDescent="0.35">
      <c r="C25" s="199"/>
      <c r="D25" s="258" t="s">
        <v>15</v>
      </c>
      <c r="E25" s="258"/>
      <c r="F25" s="258"/>
      <c r="G25" s="258"/>
      <c r="H25" s="258"/>
      <c r="I25" s="258"/>
      <c r="J25" s="258"/>
      <c r="K25" s="258"/>
      <c r="L25" s="258"/>
      <c r="M25" s="258"/>
      <c r="N25" s="200"/>
      <c r="P25" s="152"/>
      <c r="Q25" s="201" t="s">
        <v>35</v>
      </c>
      <c r="R25" s="202"/>
      <c r="S25" s="203">
        <v>1220</v>
      </c>
    </row>
    <row r="26" spans="3:19" ht="24" thickBot="1" x14ac:dyDescent="0.4">
      <c r="C26" s="199"/>
      <c r="D26" s="173" t="s">
        <v>78</v>
      </c>
      <c r="E26" s="174"/>
      <c r="F26" s="175"/>
      <c r="G26" s="176" t="s">
        <v>17</v>
      </c>
      <c r="H26" s="177"/>
      <c r="I26" s="177"/>
      <c r="J26" s="176" t="s">
        <v>16</v>
      </c>
      <c r="K26" s="177"/>
      <c r="L26" s="177"/>
      <c r="M26" s="177"/>
      <c r="N26" s="200"/>
      <c r="P26" s="152"/>
      <c r="Q26" s="204" t="s">
        <v>24</v>
      </c>
      <c r="R26" s="202"/>
      <c r="S26" s="203"/>
    </row>
    <row r="27" spans="3:19" ht="24.75" thickTop="1" thickBot="1" x14ac:dyDescent="0.4">
      <c r="C27" s="199"/>
      <c r="D27" s="205" t="s">
        <v>5</v>
      </c>
      <c r="E27" s="175"/>
      <c r="F27" s="175"/>
      <c r="G27" s="183">
        <v>0</v>
      </c>
      <c r="H27" s="206"/>
      <c r="I27" s="206"/>
      <c r="J27" s="206">
        <f>G27*10</f>
        <v>0</v>
      </c>
      <c r="K27" s="206"/>
      <c r="L27" s="206"/>
      <c r="M27" s="206"/>
      <c r="N27" s="200"/>
      <c r="P27" s="152"/>
      <c r="Q27" s="204" t="s">
        <v>36</v>
      </c>
      <c r="R27" s="202"/>
      <c r="S27" s="203">
        <v>239</v>
      </c>
    </row>
    <row r="28" spans="3:19" ht="24.75" thickTop="1" thickBot="1" x14ac:dyDescent="0.4">
      <c r="C28" s="199"/>
      <c r="D28" s="205" t="s">
        <v>6</v>
      </c>
      <c r="E28" s="175"/>
      <c r="F28" s="175"/>
      <c r="G28" s="183">
        <v>0</v>
      </c>
      <c r="H28" s="206"/>
      <c r="I28" s="206"/>
      <c r="J28" s="206">
        <f>G28*10</f>
        <v>0</v>
      </c>
      <c r="K28" s="206"/>
      <c r="L28" s="206"/>
      <c r="M28" s="206"/>
      <c r="N28" s="200"/>
      <c r="P28" s="152"/>
      <c r="Q28" s="201" t="s">
        <v>37</v>
      </c>
      <c r="R28" s="202"/>
      <c r="S28" s="203">
        <v>1125</v>
      </c>
    </row>
    <row r="29" spans="3:19" ht="24.75" thickTop="1" thickBot="1" x14ac:dyDescent="0.4">
      <c r="C29" s="199"/>
      <c r="D29" s="205" t="s">
        <v>7</v>
      </c>
      <c r="E29" s="175"/>
      <c r="F29" s="175"/>
      <c r="G29" s="183">
        <v>0</v>
      </c>
      <c r="H29" s="206"/>
      <c r="I29" s="206"/>
      <c r="J29" s="206">
        <f t="shared" ref="J29:J34" si="0">G29*10</f>
        <v>0</v>
      </c>
      <c r="K29" s="206"/>
      <c r="L29" s="206"/>
      <c r="M29" s="206"/>
      <c r="N29" s="200"/>
      <c r="P29" s="152"/>
      <c r="Q29" s="201" t="s">
        <v>38</v>
      </c>
      <c r="R29" s="202"/>
      <c r="S29" s="203">
        <v>56</v>
      </c>
    </row>
    <row r="30" spans="3:19" ht="24.75" thickTop="1" thickBot="1" x14ac:dyDescent="0.4">
      <c r="C30" s="199"/>
      <c r="D30" s="205" t="s">
        <v>8</v>
      </c>
      <c r="E30" s="175"/>
      <c r="F30" s="175"/>
      <c r="G30" s="183">
        <v>0</v>
      </c>
      <c r="H30" s="206"/>
      <c r="I30" s="206"/>
      <c r="J30" s="206">
        <f t="shared" si="0"/>
        <v>0</v>
      </c>
      <c r="K30" s="206"/>
      <c r="L30" s="206"/>
      <c r="M30" s="206"/>
      <c r="N30" s="200"/>
      <c r="P30" s="152"/>
      <c r="Q30" s="207" t="s">
        <v>47</v>
      </c>
      <c r="R30" s="194"/>
      <c r="S30" s="191"/>
    </row>
    <row r="31" spans="3:19" ht="24.75" thickTop="1" thickBot="1" x14ac:dyDescent="0.4">
      <c r="C31" s="199"/>
      <c r="D31" s="205" t="s">
        <v>9</v>
      </c>
      <c r="E31" s="175"/>
      <c r="F31" s="175"/>
      <c r="G31" s="183">
        <v>0</v>
      </c>
      <c r="H31" s="206"/>
      <c r="I31" s="206"/>
      <c r="J31" s="206">
        <f t="shared" si="0"/>
        <v>0</v>
      </c>
      <c r="K31" s="206"/>
      <c r="L31" s="206"/>
      <c r="M31" s="206"/>
      <c r="N31" s="200"/>
      <c r="P31" s="152"/>
      <c r="Q31" s="208"/>
      <c r="R31" s="180"/>
      <c r="S31" s="209"/>
    </row>
    <row r="32" spans="3:19" ht="24.75" thickTop="1" thickBot="1" x14ac:dyDescent="0.4">
      <c r="C32" s="199"/>
      <c r="D32" s="205" t="s">
        <v>27</v>
      </c>
      <c r="E32" s="175"/>
      <c r="F32" s="175"/>
      <c r="G32" s="183">
        <v>0</v>
      </c>
      <c r="H32" s="206"/>
      <c r="I32" s="206"/>
      <c r="J32" s="206">
        <f t="shared" si="0"/>
        <v>0</v>
      </c>
      <c r="K32" s="206"/>
      <c r="L32" s="206"/>
      <c r="M32" s="206"/>
      <c r="N32" s="200"/>
      <c r="P32" s="152"/>
      <c r="Q32" s="210" t="s">
        <v>39</v>
      </c>
      <c r="R32" s="161"/>
      <c r="S32" s="191">
        <f>S18+S19</f>
        <v>48303</v>
      </c>
    </row>
    <row r="33" spans="3:19" ht="24.75" thickTop="1" thickBot="1" x14ac:dyDescent="0.4">
      <c r="C33" s="199"/>
      <c r="D33" s="205" t="s">
        <v>93</v>
      </c>
      <c r="E33" s="175"/>
      <c r="F33" s="175"/>
      <c r="G33" s="183">
        <v>0</v>
      </c>
      <c r="H33" s="206"/>
      <c r="I33" s="206"/>
      <c r="J33" s="206">
        <f t="shared" si="0"/>
        <v>0</v>
      </c>
      <c r="K33" s="206"/>
      <c r="L33" s="206"/>
      <c r="M33" s="206"/>
      <c r="N33" s="200"/>
      <c r="P33" s="152"/>
      <c r="Q33" s="210" t="s">
        <v>40</v>
      </c>
      <c r="R33" s="161"/>
      <c r="S33" s="191">
        <f>SUM(S19:S19)</f>
        <v>3675</v>
      </c>
    </row>
    <row r="34" spans="3:19" ht="24.75" thickTop="1" thickBot="1" x14ac:dyDescent="0.4">
      <c r="C34" s="199"/>
      <c r="D34" s="205" t="s">
        <v>68</v>
      </c>
      <c r="E34" s="175"/>
      <c r="F34" s="175"/>
      <c r="G34" s="183">
        <v>0</v>
      </c>
      <c r="H34" s="206"/>
      <c r="I34" s="206"/>
      <c r="J34" s="206">
        <f t="shared" si="0"/>
        <v>0</v>
      </c>
      <c r="K34" s="260" t="s">
        <v>75</v>
      </c>
      <c r="L34" s="260"/>
      <c r="M34" s="260"/>
      <c r="N34" s="261"/>
      <c r="P34" s="152"/>
      <c r="Q34" s="211"/>
      <c r="R34" s="152"/>
      <c r="S34" s="212"/>
    </row>
    <row r="35" spans="3:19" ht="24" thickTop="1" x14ac:dyDescent="0.35">
      <c r="C35" s="199"/>
      <c r="D35" s="213" t="s">
        <v>70</v>
      </c>
      <c r="E35" s="175"/>
      <c r="F35" s="175"/>
      <c r="G35" s="214">
        <f>SUM(G27:G34)</f>
        <v>0</v>
      </c>
      <c r="H35" s="177"/>
      <c r="I35" s="177"/>
      <c r="J35" s="176">
        <f>SUM(J27:J34)</f>
        <v>0</v>
      </c>
      <c r="K35" s="177"/>
      <c r="L35" s="177"/>
      <c r="M35" s="176">
        <f>J35-19080</f>
        <v>-19080</v>
      </c>
      <c r="N35" s="200"/>
      <c r="P35" s="252" t="s">
        <v>98</v>
      </c>
      <c r="Q35" s="252"/>
      <c r="R35" s="215"/>
      <c r="S35" s="216"/>
    </row>
    <row r="36" spans="3:19" ht="27" x14ac:dyDescent="0.35">
      <c r="C36" s="199"/>
      <c r="D36" s="205"/>
      <c r="E36" s="175"/>
      <c r="F36" s="175"/>
      <c r="G36" s="217"/>
      <c r="H36" s="206"/>
      <c r="I36" s="206"/>
      <c r="J36" s="206"/>
      <c r="K36" s="206"/>
      <c r="L36" s="206"/>
      <c r="M36" s="206"/>
      <c r="N36" s="200"/>
      <c r="P36" s="152"/>
      <c r="Q36" s="190" t="s">
        <v>103</v>
      </c>
      <c r="R36" s="218"/>
      <c r="S36" s="219">
        <v>1769</v>
      </c>
    </row>
    <row r="37" spans="3:19" ht="30" customHeight="1" thickBot="1" x14ac:dyDescent="0.4">
      <c r="C37" s="199"/>
      <c r="D37" s="173" t="s">
        <v>79</v>
      </c>
      <c r="E37" s="174"/>
      <c r="F37" s="175"/>
      <c r="G37" s="176" t="s">
        <v>17</v>
      </c>
      <c r="H37" s="177"/>
      <c r="I37" s="177"/>
      <c r="J37" s="176" t="s">
        <v>16</v>
      </c>
      <c r="K37" s="206"/>
      <c r="L37" s="206"/>
      <c r="M37" s="206"/>
      <c r="N37" s="200"/>
      <c r="P37" s="152"/>
      <c r="Q37" s="220" t="s">
        <v>104</v>
      </c>
      <c r="R37" s="218"/>
      <c r="S37" s="221"/>
    </row>
    <row r="38" spans="3:19" ht="24.75" thickTop="1" thickBot="1" x14ac:dyDescent="0.4">
      <c r="C38" s="199"/>
      <c r="D38" s="205" t="s">
        <v>10</v>
      </c>
      <c r="E38" s="175"/>
      <c r="F38" s="175"/>
      <c r="G38" s="183">
        <v>0</v>
      </c>
      <c r="H38" s="206"/>
      <c r="I38" s="206"/>
      <c r="J38" s="206">
        <f>G38*10</f>
        <v>0</v>
      </c>
      <c r="K38" s="206"/>
      <c r="L38" s="206"/>
      <c r="M38" s="206"/>
      <c r="N38" s="200"/>
      <c r="P38" s="152"/>
      <c r="Q38" s="196" t="s">
        <v>59</v>
      </c>
      <c r="R38" s="197"/>
      <c r="S38" s="198"/>
    </row>
    <row r="39" spans="3:19" ht="24.75" thickTop="1" thickBot="1" x14ac:dyDescent="0.4">
      <c r="C39" s="199"/>
      <c r="D39" s="205" t="s">
        <v>11</v>
      </c>
      <c r="E39" s="175"/>
      <c r="F39" s="175"/>
      <c r="G39" s="183">
        <v>0</v>
      </c>
      <c r="H39" s="206"/>
      <c r="I39" s="206"/>
      <c r="J39" s="206">
        <f>G39*10</f>
        <v>0</v>
      </c>
      <c r="K39" s="206"/>
      <c r="L39" s="206"/>
      <c r="M39" s="206"/>
      <c r="N39" s="200"/>
      <c r="P39" s="152"/>
      <c r="Q39" s="190" t="s">
        <v>60</v>
      </c>
      <c r="R39" s="222"/>
      <c r="S39" s="223">
        <v>452</v>
      </c>
    </row>
    <row r="40" spans="3:19" ht="24.75" thickTop="1" thickBot="1" x14ac:dyDescent="0.4">
      <c r="C40" s="199"/>
      <c r="D40" s="205" t="s">
        <v>12</v>
      </c>
      <c r="E40" s="175"/>
      <c r="F40" s="175"/>
      <c r="G40" s="183">
        <v>0</v>
      </c>
      <c r="H40" s="206"/>
      <c r="I40" s="206"/>
      <c r="J40" s="206">
        <f>G40*10</f>
        <v>0</v>
      </c>
      <c r="K40" s="206"/>
      <c r="L40" s="206"/>
      <c r="M40" s="206"/>
      <c r="N40" s="200"/>
      <c r="P40" s="152"/>
      <c r="Q40" s="190" t="s">
        <v>61</v>
      </c>
      <c r="R40" s="218"/>
      <c r="S40" s="223">
        <v>2000</v>
      </c>
    </row>
    <row r="41" spans="3:19" ht="24.75" thickTop="1" thickBot="1" x14ac:dyDescent="0.4">
      <c r="C41" s="199"/>
      <c r="D41" s="205" t="s">
        <v>44</v>
      </c>
      <c r="E41" s="175"/>
      <c r="F41" s="175"/>
      <c r="G41" s="183">
        <v>0</v>
      </c>
      <c r="H41" s="206"/>
      <c r="I41" s="206"/>
      <c r="J41" s="206">
        <f>G41*10</f>
        <v>0</v>
      </c>
      <c r="K41" s="260" t="s">
        <v>76</v>
      </c>
      <c r="L41" s="260"/>
      <c r="M41" s="260"/>
      <c r="N41" s="261"/>
      <c r="P41" s="152"/>
      <c r="Q41" s="190" t="s">
        <v>62</v>
      </c>
      <c r="R41" s="218"/>
      <c r="S41" s="223">
        <v>19080</v>
      </c>
    </row>
    <row r="42" spans="3:19" ht="24" thickTop="1" x14ac:dyDescent="0.35">
      <c r="C42" s="199"/>
      <c r="D42" s="205" t="s">
        <v>71</v>
      </c>
      <c r="E42" s="175"/>
      <c r="F42" s="175"/>
      <c r="G42" s="214">
        <f>SUM(G38:G41)</f>
        <v>0</v>
      </c>
      <c r="H42" s="177"/>
      <c r="I42" s="177"/>
      <c r="J42" s="176">
        <f>SUM(J38:J41)</f>
        <v>0</v>
      </c>
      <c r="K42" s="177"/>
      <c r="L42" s="177"/>
      <c r="M42" s="176">
        <f>J42-3650</f>
        <v>-3650</v>
      </c>
      <c r="N42" s="200"/>
      <c r="P42" s="152"/>
      <c r="Q42" s="190" t="s">
        <v>63</v>
      </c>
      <c r="R42" s="218"/>
      <c r="S42" s="223">
        <v>3650</v>
      </c>
    </row>
    <row r="43" spans="3:19" x14ac:dyDescent="0.35">
      <c r="C43" s="199"/>
      <c r="D43" s="205"/>
      <c r="E43" s="175"/>
      <c r="F43" s="175"/>
      <c r="G43" s="217"/>
      <c r="H43" s="206"/>
      <c r="I43" s="206"/>
      <c r="J43" s="206"/>
      <c r="K43" s="206"/>
      <c r="L43" s="206"/>
      <c r="M43" s="206"/>
      <c r="N43" s="200"/>
      <c r="P43" s="152"/>
      <c r="Q43" s="222"/>
      <c r="R43" s="218"/>
      <c r="S43" s="223"/>
    </row>
    <row r="44" spans="3:19" ht="24" thickBot="1" x14ac:dyDescent="0.4">
      <c r="C44" s="199"/>
      <c r="D44" s="173" t="s">
        <v>80</v>
      </c>
      <c r="E44" s="174"/>
      <c r="F44" s="175"/>
      <c r="G44" s="176" t="s">
        <v>17</v>
      </c>
      <c r="H44" s="177"/>
      <c r="I44" s="177"/>
      <c r="J44" s="176" t="s">
        <v>16</v>
      </c>
      <c r="K44" s="206"/>
      <c r="L44" s="206"/>
      <c r="M44" s="206"/>
      <c r="N44" s="200"/>
      <c r="P44" s="152"/>
      <c r="Q44" s="210" t="s">
        <v>41</v>
      </c>
      <c r="R44" s="218"/>
      <c r="S44" s="224">
        <f>SUM(S36:S42)</f>
        <v>26951</v>
      </c>
    </row>
    <row r="45" spans="3:19" ht="24.75" thickTop="1" thickBot="1" x14ac:dyDescent="0.4">
      <c r="C45" s="199"/>
      <c r="D45" s="262" t="s">
        <v>73</v>
      </c>
      <c r="E45" s="174"/>
      <c r="F45" s="175"/>
      <c r="G45" s="183">
        <v>0</v>
      </c>
      <c r="H45" s="206"/>
      <c r="I45" s="206"/>
      <c r="J45" s="206">
        <f>G45*10</f>
        <v>0</v>
      </c>
      <c r="K45" s="206"/>
      <c r="L45" s="206"/>
      <c r="M45" s="177" t="s">
        <v>74</v>
      </c>
      <c r="N45" s="200"/>
      <c r="P45" s="152"/>
      <c r="Q45" s="211"/>
      <c r="R45" s="152"/>
      <c r="S45" s="225"/>
    </row>
    <row r="46" spans="3:19" ht="24" thickTop="1" x14ac:dyDescent="0.35">
      <c r="C46" s="199"/>
      <c r="D46" s="262"/>
      <c r="E46" s="174"/>
      <c r="F46" s="175"/>
      <c r="G46" s="214">
        <f>G45</f>
        <v>0</v>
      </c>
      <c r="H46" s="177"/>
      <c r="I46" s="177"/>
      <c r="J46" s="176">
        <f>G45*10</f>
        <v>0</v>
      </c>
      <c r="K46" s="177"/>
      <c r="L46" s="177"/>
      <c r="M46" s="176">
        <f>J46-2000</f>
        <v>-2000</v>
      </c>
      <c r="N46" s="200"/>
      <c r="P46" s="252" t="s">
        <v>99</v>
      </c>
      <c r="Q46" s="252"/>
      <c r="R46" s="226"/>
      <c r="S46" s="227"/>
    </row>
    <row r="47" spans="3:19" x14ac:dyDescent="0.35">
      <c r="C47" s="199"/>
      <c r="D47" s="262"/>
      <c r="E47" s="174"/>
      <c r="F47" s="175"/>
      <c r="G47" s="177"/>
      <c r="H47" s="177"/>
      <c r="I47" s="177"/>
      <c r="J47" s="177"/>
      <c r="K47" s="206"/>
      <c r="L47" s="206"/>
      <c r="M47" s="206"/>
      <c r="N47" s="200"/>
      <c r="P47" s="152"/>
      <c r="Q47" s="154" t="s">
        <v>42</v>
      </c>
      <c r="R47" s="161"/>
      <c r="S47" s="228">
        <f>S32+S44</f>
        <v>75254</v>
      </c>
    </row>
    <row r="48" spans="3:19" x14ac:dyDescent="0.35">
      <c r="C48" s="199"/>
      <c r="D48" s="205"/>
      <c r="E48" s="175"/>
      <c r="F48" s="175"/>
      <c r="G48" s="217"/>
      <c r="H48" s="206"/>
      <c r="I48" s="206"/>
      <c r="J48" s="206"/>
      <c r="K48" s="206"/>
      <c r="L48" s="206"/>
      <c r="M48" s="206"/>
      <c r="N48" s="200"/>
      <c r="P48" s="152"/>
      <c r="Q48" s="154" t="s">
        <v>43</v>
      </c>
      <c r="R48" s="161"/>
      <c r="S48" s="229">
        <f>S33+S44</f>
        <v>30626</v>
      </c>
    </row>
    <row r="49" spans="3:19" x14ac:dyDescent="0.35">
      <c r="C49" s="199"/>
      <c r="D49" s="205"/>
      <c r="E49" s="175"/>
      <c r="F49" s="175"/>
      <c r="G49" s="217"/>
      <c r="H49" s="206"/>
      <c r="I49" s="206"/>
      <c r="J49" s="206"/>
      <c r="K49" s="206"/>
      <c r="L49" s="206"/>
      <c r="M49" s="206"/>
      <c r="N49" s="200"/>
      <c r="P49" s="152"/>
      <c r="Q49" s="230"/>
      <c r="R49" s="180"/>
      <c r="S49" s="231"/>
    </row>
    <row r="50" spans="3:19" s="232" customFormat="1" x14ac:dyDescent="0.35">
      <c r="C50" s="199"/>
      <c r="D50" s="205"/>
      <c r="E50" s="175"/>
      <c r="F50" s="175"/>
      <c r="G50" s="217"/>
      <c r="H50" s="206"/>
      <c r="I50" s="206"/>
      <c r="J50" s="206"/>
      <c r="K50" s="206"/>
      <c r="L50" s="260" t="s">
        <v>77</v>
      </c>
      <c r="M50" s="260"/>
      <c r="N50" s="261"/>
      <c r="P50" s="152"/>
      <c r="Q50" s="253"/>
      <c r="R50" s="253"/>
      <c r="S50" s="253"/>
    </row>
    <row r="51" spans="3:19" x14ac:dyDescent="0.35">
      <c r="C51" s="199"/>
      <c r="D51" s="233" t="s">
        <v>18</v>
      </c>
      <c r="E51" s="175"/>
      <c r="F51" s="175"/>
      <c r="G51" s="176">
        <f>G35+G42+G46</f>
        <v>0</v>
      </c>
      <c r="H51" s="177"/>
      <c r="I51" s="177"/>
      <c r="J51" s="176">
        <f>J35+J42+J46</f>
        <v>0</v>
      </c>
      <c r="K51" s="177"/>
      <c r="L51" s="177"/>
      <c r="M51" s="176">
        <f>M35+M42+M46</f>
        <v>-24730</v>
      </c>
      <c r="N51" s="200"/>
      <c r="P51" s="152"/>
      <c r="Q51" s="253"/>
      <c r="R51" s="253"/>
      <c r="S51" s="253"/>
    </row>
    <row r="52" spans="3:19" ht="24" thickBot="1" x14ac:dyDescent="0.4">
      <c r="C52" s="199"/>
      <c r="D52" s="234"/>
      <c r="E52" s="175"/>
      <c r="F52" s="175"/>
      <c r="G52" s="177"/>
      <c r="H52" s="177"/>
      <c r="I52" s="177"/>
      <c r="J52" s="177"/>
      <c r="K52" s="177"/>
      <c r="L52" s="177"/>
      <c r="M52" s="177"/>
      <c r="N52" s="200"/>
      <c r="P52" s="152"/>
      <c r="Q52" s="250"/>
      <c r="R52" s="250"/>
      <c r="S52" s="250"/>
    </row>
    <row r="53" spans="3:19" ht="24" thickBot="1" x14ac:dyDescent="0.4">
      <c r="C53" s="235"/>
      <c r="D53" s="263" t="s">
        <v>72</v>
      </c>
      <c r="E53" s="264"/>
      <c r="F53" s="264"/>
      <c r="G53" s="264"/>
      <c r="H53" s="264"/>
      <c r="I53" s="264"/>
      <c r="J53" s="264"/>
      <c r="K53" s="264"/>
      <c r="L53" s="264"/>
      <c r="M53" s="265"/>
      <c r="N53" s="236"/>
    </row>
    <row r="54" spans="3:19" x14ac:dyDescent="0.35">
      <c r="C54" s="156"/>
      <c r="D54" s="237"/>
      <c r="E54" s="169"/>
      <c r="F54" s="169"/>
      <c r="G54" s="170"/>
      <c r="H54" s="238"/>
      <c r="I54" s="238"/>
      <c r="J54" s="238"/>
      <c r="K54" s="238"/>
      <c r="L54" s="238"/>
      <c r="M54" s="238"/>
      <c r="N54" s="160"/>
    </row>
    <row r="55" spans="3:19" x14ac:dyDescent="0.35">
      <c r="C55" s="172"/>
      <c r="D55" s="259" t="s">
        <v>2</v>
      </c>
      <c r="E55" s="259"/>
      <c r="F55" s="259"/>
      <c r="G55" s="259"/>
      <c r="H55" s="259"/>
      <c r="I55" s="259"/>
      <c r="J55" s="259"/>
      <c r="K55" s="259"/>
      <c r="L55" s="259"/>
      <c r="M55" s="259"/>
      <c r="N55" s="179"/>
    </row>
    <row r="56" spans="3:19" ht="24" thickBot="1" x14ac:dyDescent="0.4">
      <c r="C56" s="172"/>
      <c r="D56" s="239" t="s">
        <v>19</v>
      </c>
      <c r="E56" s="175"/>
      <c r="F56" s="175"/>
      <c r="G56" s="176" t="s">
        <v>17</v>
      </c>
      <c r="H56" s="177"/>
      <c r="I56" s="177"/>
      <c r="J56" s="176" t="s">
        <v>16</v>
      </c>
      <c r="K56" s="177"/>
      <c r="L56" s="177"/>
      <c r="M56" s="177"/>
      <c r="N56" s="179"/>
    </row>
    <row r="57" spans="3:19" ht="24.75" thickTop="1" thickBot="1" x14ac:dyDescent="0.4">
      <c r="C57" s="172"/>
      <c r="D57" s="205" t="s">
        <v>3</v>
      </c>
      <c r="E57" s="240"/>
      <c r="F57" s="240"/>
      <c r="G57" s="183">
        <v>0</v>
      </c>
      <c r="H57" s="206"/>
      <c r="I57" s="206"/>
      <c r="J57" s="206">
        <f>G57*10</f>
        <v>0</v>
      </c>
      <c r="K57" s="206"/>
      <c r="L57" s="206"/>
      <c r="M57" s="206"/>
      <c r="N57" s="179"/>
    </row>
    <row r="58" spans="3:19" ht="24.75" thickTop="1" thickBot="1" x14ac:dyDescent="0.4">
      <c r="C58" s="172"/>
      <c r="D58" s="205" t="s">
        <v>96</v>
      </c>
      <c r="E58" s="240"/>
      <c r="F58" s="240"/>
      <c r="G58" s="183">
        <v>0</v>
      </c>
      <c r="H58" s="206"/>
      <c r="I58" s="206"/>
      <c r="J58" s="206">
        <f>G58*10</f>
        <v>0</v>
      </c>
      <c r="K58" s="206"/>
      <c r="L58" s="206"/>
      <c r="M58" s="206"/>
      <c r="N58" s="179"/>
    </row>
    <row r="59" spans="3:19" ht="24" thickTop="1" x14ac:dyDescent="0.35">
      <c r="C59" s="172"/>
      <c r="D59" s="233" t="s">
        <v>4</v>
      </c>
      <c r="E59" s="240"/>
      <c r="F59" s="240"/>
      <c r="G59" s="176">
        <f>SUM(G57:G58)</f>
        <v>0</v>
      </c>
      <c r="H59" s="177"/>
      <c r="I59" s="177"/>
      <c r="J59" s="176">
        <f>SUM(J57:J58)</f>
        <v>0</v>
      </c>
      <c r="K59" s="206"/>
      <c r="L59" s="206"/>
      <c r="M59" s="206"/>
      <c r="N59" s="179"/>
    </row>
    <row r="60" spans="3:19" ht="24" thickBot="1" x14ac:dyDescent="0.4">
      <c r="C60" s="165"/>
      <c r="D60" s="241"/>
      <c r="E60" s="241"/>
      <c r="F60" s="241"/>
      <c r="G60" s="242"/>
      <c r="H60" s="242"/>
      <c r="I60" s="242"/>
      <c r="J60" s="242"/>
      <c r="K60" s="242"/>
      <c r="L60" s="242"/>
      <c r="M60" s="242"/>
      <c r="N60" s="166"/>
    </row>
    <row r="88" spans="15:21" x14ac:dyDescent="0.35">
      <c r="O88" s="243"/>
      <c r="Q88" s="243"/>
      <c r="S88" s="243"/>
      <c r="U88" s="243"/>
    </row>
    <row r="90" spans="15:21" x14ac:dyDescent="0.35">
      <c r="Q90" s="149" t="s">
        <v>13</v>
      </c>
    </row>
    <row r="105" spans="3:14" s="244" customFormat="1" x14ac:dyDescent="0.35">
      <c r="C105" s="149"/>
      <c r="D105" s="149"/>
      <c r="E105" s="149"/>
      <c r="F105" s="149"/>
      <c r="G105" s="151"/>
      <c r="H105" s="151"/>
      <c r="I105" s="151"/>
      <c r="J105" s="151"/>
      <c r="K105" s="151"/>
      <c r="L105" s="151"/>
      <c r="M105" s="151"/>
      <c r="N105" s="149"/>
    </row>
    <row r="106" spans="3:14" s="244" customFormat="1" x14ac:dyDescent="0.35">
      <c r="C106" s="149"/>
      <c r="D106" s="149"/>
      <c r="E106" s="149"/>
      <c r="F106" s="149"/>
      <c r="G106" s="151"/>
      <c r="H106" s="151"/>
      <c r="I106" s="151"/>
      <c r="J106" s="151"/>
      <c r="K106" s="151"/>
      <c r="L106" s="151"/>
      <c r="M106" s="151"/>
      <c r="N106" s="149"/>
    </row>
    <row r="115" ht="55.5" customHeight="1" x14ac:dyDescent="0.35"/>
  </sheetData>
  <sheetProtection algorithmName="SHA-512" hashValue="2meUfIvpgEn6f+kK8VSnaMd+XUjT2DtP/40kye6UxDvuMvOcK6ut5oGgieFOZHONsljyyMPCOuMsUgdi1uMTqQ==" saltValue="6bRENR9vFWnJfaidkyBjsg==" spinCount="100000" sheet="1" selectLockedCells="1"/>
  <customSheetViews>
    <customSheetView guid="{ABB97F28-580F-4F46-A955-852B920BBE9A}" showGridLines="0" fitToPage="1" topLeftCell="A77">
      <selection activeCell="F83" activeCellId="15" sqref="L8 L8 L9 L10 F25 I25 L24 L32 L33 L34 L35 F47:F56 F58:F61 F63:F65 F75:F77 F83:F93"/>
      <pageMargins left="0.7" right="0.7" top="0.75" bottom="0.75" header="0.3" footer="0.3"/>
      <pageSetup scale="45" fitToHeight="0" orientation="portrait" r:id="rId1"/>
    </customSheetView>
  </customSheetViews>
  <mergeCells count="21">
    <mergeCell ref="D55:M55"/>
    <mergeCell ref="K34:N34"/>
    <mergeCell ref="K41:N41"/>
    <mergeCell ref="D45:D47"/>
    <mergeCell ref="L50:N50"/>
    <mergeCell ref="D53:M53"/>
    <mergeCell ref="D7:M7"/>
    <mergeCell ref="C4:N4"/>
    <mergeCell ref="D5:M5"/>
    <mergeCell ref="D6:M6"/>
    <mergeCell ref="Q52:S52"/>
    <mergeCell ref="P16:Q16"/>
    <mergeCell ref="P35:Q35"/>
    <mergeCell ref="P46:Q46"/>
    <mergeCell ref="Q50:S50"/>
    <mergeCell ref="Q51:S51"/>
    <mergeCell ref="D13:M14"/>
    <mergeCell ref="D21:M21"/>
    <mergeCell ref="D22:M22"/>
    <mergeCell ref="D24:M24"/>
    <mergeCell ref="D25:M25"/>
  </mergeCells>
  <hyperlinks>
    <hyperlink ref="Q20" r:id="rId2" location="Disability-Ins-SOM" xr:uid="{390E3B79-AB52-43CE-A904-4B76C449DA40}"/>
  </hyperlinks>
  <pageMargins left="0.5" right="0.5" top="0.5" bottom="0.5" header="0.3" footer="0.3"/>
  <pageSetup scale="47" fitToHeight="0"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C4:T118"/>
  <sheetViews>
    <sheetView showGridLines="0" zoomScaleNormal="100" workbookViewId="0">
      <selection activeCell="G13" sqref="G13"/>
    </sheetView>
  </sheetViews>
  <sheetFormatPr defaultColWidth="9.140625" defaultRowHeight="14.25" x14ac:dyDescent="0.2"/>
  <cols>
    <col min="1" max="2" width="9.140625" style="1"/>
    <col min="3" max="3" width="12.140625" style="1" bestFit="1" customWidth="1"/>
    <col min="4" max="4" width="59" style="1" bestFit="1" customWidth="1"/>
    <col min="5" max="5" width="2" style="1" customWidth="1"/>
    <col min="6" max="6" width="3.42578125" style="1" bestFit="1" customWidth="1"/>
    <col min="7" max="7" width="22.28515625" style="34" customWidth="1"/>
    <col min="8" max="8" width="2" style="34" customWidth="1"/>
    <col min="9" max="9" width="3.42578125" style="34" bestFit="1" customWidth="1"/>
    <col min="10" max="10" width="22.28515625" style="34" bestFit="1" customWidth="1"/>
    <col min="11" max="11" width="1.85546875" style="34" customWidth="1"/>
    <col min="12" max="12" width="3.42578125" style="34" bestFit="1" customWidth="1"/>
    <col min="13" max="13" width="22.28515625" style="34" customWidth="1"/>
    <col min="14" max="14" width="9.140625" style="35"/>
    <col min="15" max="16" width="9.140625" style="1"/>
    <col min="17" max="17" width="35.7109375" style="1" bestFit="1" customWidth="1"/>
    <col min="18" max="18" width="6.140625" style="1" bestFit="1" customWidth="1"/>
    <col min="19" max="19" width="10.85546875" style="1" bestFit="1" customWidth="1"/>
    <col min="20" max="16384" width="9.140625" style="1"/>
  </cols>
  <sheetData>
    <row r="4" spans="3:20" x14ac:dyDescent="0.2">
      <c r="C4" s="272"/>
      <c r="D4" s="272"/>
      <c r="E4" s="272"/>
      <c r="F4" s="272"/>
      <c r="G4" s="272"/>
      <c r="H4" s="272"/>
      <c r="I4" s="272"/>
      <c r="J4" s="272"/>
      <c r="K4" s="272"/>
      <c r="L4" s="272"/>
      <c r="M4" s="272"/>
      <c r="N4" s="272"/>
    </row>
    <row r="5" spans="3:20" ht="20.25" x14ac:dyDescent="0.3">
      <c r="C5" s="116"/>
      <c r="D5" s="273" t="s">
        <v>64</v>
      </c>
      <c r="E5" s="273"/>
      <c r="F5" s="273"/>
      <c r="G5" s="273"/>
      <c r="H5" s="273"/>
      <c r="I5" s="273"/>
      <c r="J5" s="273"/>
      <c r="K5" s="273"/>
      <c r="L5" s="273"/>
      <c r="M5" s="273"/>
      <c r="N5" s="117"/>
    </row>
    <row r="6" spans="3:20" ht="20.25" x14ac:dyDescent="0.3">
      <c r="C6" s="116"/>
      <c r="D6" s="273" t="s">
        <v>21</v>
      </c>
      <c r="E6" s="273"/>
      <c r="F6" s="273"/>
      <c r="G6" s="273"/>
      <c r="H6" s="273"/>
      <c r="I6" s="273"/>
      <c r="J6" s="273"/>
      <c r="K6" s="273"/>
      <c r="L6" s="273"/>
      <c r="M6" s="273"/>
      <c r="N6" s="117"/>
    </row>
    <row r="7" spans="3:20" ht="69" customHeight="1" thickBot="1" x14ac:dyDescent="0.35">
      <c r="D7" s="274" t="s">
        <v>69</v>
      </c>
      <c r="E7" s="274"/>
      <c r="F7" s="274"/>
      <c r="G7" s="274"/>
      <c r="H7" s="274"/>
      <c r="I7" s="274"/>
      <c r="J7" s="274"/>
      <c r="K7" s="274"/>
      <c r="L7" s="274"/>
      <c r="M7" s="274"/>
      <c r="N7" s="33"/>
    </row>
    <row r="8" spans="3:20" ht="16.5" x14ac:dyDescent="0.3">
      <c r="C8" s="125"/>
      <c r="D8" s="138"/>
      <c r="E8" s="139"/>
      <c r="F8" s="139"/>
      <c r="G8" s="140"/>
      <c r="H8" s="140"/>
      <c r="I8" s="140"/>
      <c r="J8" s="140"/>
      <c r="K8" s="140"/>
      <c r="L8" s="140"/>
      <c r="M8" s="140"/>
      <c r="N8" s="130"/>
      <c r="P8" s="10"/>
      <c r="Q8" s="38" t="s">
        <v>0</v>
      </c>
      <c r="R8" s="39" t="s">
        <v>48</v>
      </c>
      <c r="S8" s="40">
        <v>45117</v>
      </c>
      <c r="T8" s="41"/>
    </row>
    <row r="9" spans="3:20" ht="18.75" x14ac:dyDescent="0.3">
      <c r="C9" s="141"/>
      <c r="D9" s="276" t="s">
        <v>84</v>
      </c>
      <c r="E9" s="276"/>
      <c r="F9" s="276"/>
      <c r="G9" s="276"/>
      <c r="H9" s="276"/>
      <c r="I9" s="276"/>
      <c r="J9" s="276"/>
      <c r="K9" s="276"/>
      <c r="L9" s="276"/>
      <c r="M9" s="276"/>
      <c r="N9" s="142"/>
      <c r="P9" s="10"/>
      <c r="Q9" s="38"/>
      <c r="R9" s="39" t="s">
        <v>49</v>
      </c>
      <c r="S9" s="40" t="s">
        <v>52</v>
      </c>
      <c r="T9" s="41"/>
    </row>
    <row r="10" spans="3:20" ht="17.25" thickBot="1" x14ac:dyDescent="0.35">
      <c r="C10" s="133"/>
      <c r="D10" s="277"/>
      <c r="E10" s="277"/>
      <c r="F10" s="277"/>
      <c r="G10" s="277"/>
      <c r="H10" s="277"/>
      <c r="I10" s="277"/>
      <c r="J10" s="277"/>
      <c r="K10" s="277"/>
      <c r="L10" s="277"/>
      <c r="M10" s="277"/>
      <c r="N10" s="136"/>
      <c r="P10" s="10"/>
      <c r="Q10" s="38"/>
      <c r="R10" s="39"/>
      <c r="S10" s="41"/>
      <c r="T10" s="41"/>
    </row>
    <row r="11" spans="3:20" ht="16.5" x14ac:dyDescent="0.3">
      <c r="C11" s="125"/>
      <c r="D11" s="143"/>
      <c r="E11" s="127"/>
      <c r="F11" s="127"/>
      <c r="G11" s="128"/>
      <c r="H11" s="128"/>
      <c r="I11" s="128"/>
      <c r="J11" s="128"/>
      <c r="K11" s="128"/>
      <c r="L11" s="128"/>
      <c r="M11" s="128"/>
      <c r="N11" s="130"/>
      <c r="P11" s="10"/>
      <c r="Q11" s="38" t="s">
        <v>1</v>
      </c>
      <c r="R11" s="39" t="s">
        <v>48</v>
      </c>
      <c r="S11" s="40">
        <v>45293</v>
      </c>
      <c r="T11" s="41"/>
    </row>
    <row r="12" spans="3:20" ht="17.25" thickBot="1" x14ac:dyDescent="0.35">
      <c r="C12" s="131"/>
      <c r="D12" s="111" t="s">
        <v>89</v>
      </c>
      <c r="E12" s="112"/>
      <c r="F12" s="108"/>
      <c r="G12" s="103" t="s">
        <v>85</v>
      </c>
      <c r="H12" s="104"/>
      <c r="I12" s="104"/>
      <c r="J12" s="104"/>
      <c r="K12" s="122"/>
      <c r="L12" s="122"/>
      <c r="M12" s="122"/>
      <c r="N12" s="132"/>
      <c r="P12" s="10"/>
      <c r="Q12" s="42"/>
      <c r="R12" s="39" t="s">
        <v>49</v>
      </c>
      <c r="S12" s="43">
        <v>45471</v>
      </c>
      <c r="T12" s="41"/>
    </row>
    <row r="13" spans="3:20" ht="18" thickTop="1" thickBot="1" x14ac:dyDescent="0.35">
      <c r="C13" s="131"/>
      <c r="D13" s="144" t="s">
        <v>82</v>
      </c>
      <c r="E13" s="121"/>
      <c r="F13" s="121"/>
      <c r="G13" s="100">
        <v>0</v>
      </c>
      <c r="H13" s="122"/>
      <c r="I13" s="122"/>
      <c r="J13" s="122"/>
      <c r="K13" s="122"/>
      <c r="L13" s="122"/>
      <c r="M13" s="122"/>
      <c r="N13" s="132"/>
      <c r="P13" s="10"/>
      <c r="Q13" s="42"/>
      <c r="R13" s="42"/>
      <c r="S13" s="268"/>
      <c r="T13" s="268"/>
    </row>
    <row r="14" spans="3:20" ht="16.5" thickTop="1" thickBot="1" x14ac:dyDescent="0.3">
      <c r="C14" s="131"/>
      <c r="D14" s="144" t="s">
        <v>88</v>
      </c>
      <c r="E14" s="121"/>
      <c r="F14" s="121"/>
      <c r="G14" s="100">
        <v>0</v>
      </c>
      <c r="H14" s="122"/>
      <c r="I14" s="122"/>
      <c r="J14" s="122"/>
      <c r="K14" s="122"/>
      <c r="L14" s="122"/>
      <c r="M14" s="122"/>
      <c r="N14" s="132"/>
      <c r="P14" s="16"/>
      <c r="Q14" s="44"/>
      <c r="R14" s="267" t="s">
        <v>50</v>
      </c>
      <c r="S14" s="267"/>
      <c r="T14" s="78"/>
    </row>
    <row r="15" spans="3:20" ht="18" thickTop="1" thickBot="1" x14ac:dyDescent="0.35">
      <c r="C15" s="133"/>
      <c r="E15" s="146"/>
      <c r="F15" s="146"/>
      <c r="G15" s="147"/>
      <c r="H15" s="147"/>
      <c r="I15" s="147"/>
      <c r="J15" s="147"/>
      <c r="K15" s="147"/>
      <c r="L15" s="147"/>
      <c r="M15" s="147"/>
      <c r="N15" s="136"/>
      <c r="P15" s="10"/>
      <c r="Q15" s="42"/>
      <c r="R15" s="269" t="s">
        <v>26</v>
      </c>
      <c r="S15" s="269"/>
      <c r="T15" s="269"/>
    </row>
    <row r="16" spans="3:20" ht="16.5" x14ac:dyDescent="0.3">
      <c r="C16" s="125"/>
      <c r="D16" s="138"/>
      <c r="E16" s="139"/>
      <c r="F16" s="139"/>
      <c r="G16" s="140"/>
      <c r="H16" s="140"/>
      <c r="I16" s="140"/>
      <c r="J16" s="140"/>
      <c r="K16" s="140"/>
      <c r="L16" s="140"/>
      <c r="M16" s="140"/>
      <c r="N16" s="130"/>
      <c r="P16" s="270" t="s">
        <v>53</v>
      </c>
      <c r="Q16" s="270"/>
      <c r="R16" s="11"/>
      <c r="S16" s="271"/>
      <c r="T16" s="271"/>
    </row>
    <row r="17" spans="3:20" ht="18.75" x14ac:dyDescent="0.3">
      <c r="C17" s="141"/>
      <c r="D17" s="276" t="s">
        <v>92</v>
      </c>
      <c r="E17" s="276"/>
      <c r="F17" s="276"/>
      <c r="G17" s="276"/>
      <c r="H17" s="276"/>
      <c r="I17" s="276"/>
      <c r="J17" s="276"/>
      <c r="K17" s="276"/>
      <c r="L17" s="276"/>
      <c r="M17" s="276"/>
      <c r="N17" s="142"/>
      <c r="P17" s="10"/>
      <c r="Q17" s="47" t="s">
        <v>29</v>
      </c>
      <c r="R17" s="11"/>
      <c r="S17" s="11"/>
      <c r="T17" s="11"/>
    </row>
    <row r="18" spans="3:20" ht="17.25" thickBot="1" x14ac:dyDescent="0.35">
      <c r="C18" s="133"/>
      <c r="D18" s="278"/>
      <c r="E18" s="278"/>
      <c r="F18" s="278"/>
      <c r="G18" s="278"/>
      <c r="H18" s="278"/>
      <c r="I18" s="278"/>
      <c r="J18" s="278"/>
      <c r="K18" s="278"/>
      <c r="L18" s="278"/>
      <c r="M18" s="278"/>
      <c r="N18" s="136"/>
      <c r="P18" s="10"/>
      <c r="Q18" s="47"/>
      <c r="R18" s="11"/>
      <c r="S18" s="11"/>
      <c r="T18" s="11"/>
    </row>
    <row r="19" spans="3:20" ht="16.5" x14ac:dyDescent="0.3">
      <c r="C19" s="101"/>
      <c r="D19" s="137"/>
      <c r="E19" s="121"/>
      <c r="F19" s="121"/>
      <c r="G19" s="122"/>
      <c r="H19" s="122"/>
      <c r="I19" s="122"/>
      <c r="J19" s="122"/>
      <c r="K19" s="122"/>
      <c r="L19" s="122"/>
      <c r="M19" s="122"/>
      <c r="N19" s="102"/>
      <c r="P19" s="10"/>
      <c r="Q19" s="47"/>
      <c r="R19" s="11"/>
      <c r="S19" s="11"/>
      <c r="T19" s="11"/>
    </row>
    <row r="20" spans="3:20" ht="18.75" x14ac:dyDescent="0.3">
      <c r="C20" s="101"/>
      <c r="D20" s="279" t="s">
        <v>14</v>
      </c>
      <c r="E20" s="279"/>
      <c r="F20" s="279"/>
      <c r="G20" s="279"/>
      <c r="H20" s="279"/>
      <c r="I20" s="279"/>
      <c r="J20" s="279"/>
      <c r="K20" s="279"/>
      <c r="L20" s="279"/>
      <c r="M20" s="279"/>
      <c r="N20" s="102"/>
      <c r="P20" s="10"/>
      <c r="Q20" s="39" t="s">
        <v>30</v>
      </c>
      <c r="R20" s="42"/>
      <c r="S20" s="48">
        <v>44628</v>
      </c>
      <c r="T20" s="49"/>
    </row>
    <row r="21" spans="3:20" ht="16.5" x14ac:dyDescent="0.3">
      <c r="C21" s="101"/>
      <c r="D21" s="280" t="s">
        <v>15</v>
      </c>
      <c r="E21" s="280"/>
      <c r="F21" s="280"/>
      <c r="G21" s="280"/>
      <c r="H21" s="280"/>
      <c r="I21" s="280"/>
      <c r="J21" s="280"/>
      <c r="K21" s="280"/>
      <c r="L21" s="280"/>
      <c r="M21" s="280"/>
      <c r="N21" s="102"/>
      <c r="P21" s="10"/>
      <c r="Q21" s="39" t="s">
        <v>31</v>
      </c>
      <c r="R21" s="42"/>
      <c r="S21" s="48">
        <v>70826</v>
      </c>
      <c r="T21" s="49"/>
    </row>
    <row r="22" spans="3:20" ht="17.25" thickBot="1" x14ac:dyDescent="0.35">
      <c r="C22" s="101"/>
      <c r="D22" s="111" t="s">
        <v>78</v>
      </c>
      <c r="E22" s="112"/>
      <c r="F22" s="108"/>
      <c r="G22" s="103" t="s">
        <v>17</v>
      </c>
      <c r="H22" s="104"/>
      <c r="I22" s="104"/>
      <c r="J22" s="103" t="s">
        <v>25</v>
      </c>
      <c r="K22" s="104"/>
      <c r="L22" s="104"/>
      <c r="M22" s="104"/>
      <c r="N22" s="102"/>
      <c r="P22" s="10"/>
      <c r="Q22" s="12"/>
      <c r="R22" s="13"/>
      <c r="S22" s="14"/>
      <c r="T22" s="15"/>
    </row>
    <row r="23" spans="3:20" ht="18" thickTop="1" thickBot="1" x14ac:dyDescent="0.35">
      <c r="C23" s="101"/>
      <c r="D23" s="109" t="s">
        <v>5</v>
      </c>
      <c r="E23" s="108"/>
      <c r="F23" s="108"/>
      <c r="G23" s="100">
        <v>0</v>
      </c>
      <c r="H23" s="105"/>
      <c r="I23" s="105"/>
      <c r="J23" s="105">
        <f>G23*12</f>
        <v>0</v>
      </c>
      <c r="K23" s="105"/>
      <c r="L23" s="105"/>
      <c r="M23" s="105"/>
      <c r="N23" s="102"/>
      <c r="P23" s="10"/>
      <c r="Q23" s="50" t="s">
        <v>54</v>
      </c>
      <c r="R23" s="13"/>
      <c r="S23" s="51">
        <f>SUM(S26:S34)</f>
        <v>1760</v>
      </c>
      <c r="T23" s="51"/>
    </row>
    <row r="24" spans="3:20" ht="18" thickTop="1" thickBot="1" x14ac:dyDescent="0.35">
      <c r="C24" s="101"/>
      <c r="D24" s="109" t="s">
        <v>6</v>
      </c>
      <c r="E24" s="108"/>
      <c r="F24" s="108"/>
      <c r="G24" s="100">
        <v>0</v>
      </c>
      <c r="H24" s="105"/>
      <c r="I24" s="105"/>
      <c r="J24" s="105">
        <f>G24*12</f>
        <v>0</v>
      </c>
      <c r="K24" s="105"/>
      <c r="L24" s="105"/>
      <c r="M24" s="105"/>
      <c r="N24" s="102"/>
      <c r="P24" s="10"/>
      <c r="Q24" s="52" t="s">
        <v>32</v>
      </c>
      <c r="R24" s="42"/>
      <c r="S24" s="42"/>
      <c r="T24" s="42"/>
    </row>
    <row r="25" spans="3:20" ht="18" thickTop="1" thickBot="1" x14ac:dyDescent="0.35">
      <c r="C25" s="101"/>
      <c r="D25" s="109" t="s">
        <v>7</v>
      </c>
      <c r="E25" s="108"/>
      <c r="F25" s="108"/>
      <c r="G25" s="100">
        <v>0</v>
      </c>
      <c r="H25" s="105"/>
      <c r="I25" s="105"/>
      <c r="J25" s="105">
        <f t="shared" ref="J25:J30" si="0">G25*12</f>
        <v>0</v>
      </c>
      <c r="K25" s="105"/>
      <c r="L25" s="105"/>
      <c r="M25" s="105"/>
      <c r="N25" s="102"/>
      <c r="P25" s="10"/>
      <c r="Q25" s="53" t="s">
        <v>55</v>
      </c>
      <c r="R25" s="54"/>
      <c r="S25" s="55">
        <f>SUM(S26:S27)</f>
        <v>710</v>
      </c>
      <c r="T25" s="54"/>
    </row>
    <row r="26" spans="3:20" ht="18" thickTop="1" thickBot="1" x14ac:dyDescent="0.35">
      <c r="C26" s="101"/>
      <c r="D26" s="109" t="s">
        <v>8</v>
      </c>
      <c r="E26" s="108"/>
      <c r="F26" s="108"/>
      <c r="G26" s="100">
        <v>0</v>
      </c>
      <c r="H26" s="105"/>
      <c r="I26" s="105"/>
      <c r="J26" s="105">
        <f t="shared" si="0"/>
        <v>0</v>
      </c>
      <c r="K26" s="105"/>
      <c r="L26" s="105"/>
      <c r="M26" s="105"/>
      <c r="N26" s="102"/>
      <c r="P26" s="10"/>
      <c r="Q26" s="56" t="s">
        <v>56</v>
      </c>
      <c r="R26" s="57"/>
      <c r="S26" s="58">
        <v>605</v>
      </c>
      <c r="T26" s="59"/>
    </row>
    <row r="27" spans="3:20" ht="18" thickTop="1" thickBot="1" x14ac:dyDescent="0.35">
      <c r="C27" s="101"/>
      <c r="D27" s="109" t="s">
        <v>9</v>
      </c>
      <c r="E27" s="108"/>
      <c r="F27" s="108"/>
      <c r="G27" s="100">
        <v>0</v>
      </c>
      <c r="H27" s="105"/>
      <c r="I27" s="105"/>
      <c r="J27" s="105">
        <f t="shared" si="0"/>
        <v>0</v>
      </c>
      <c r="K27" s="105"/>
      <c r="L27" s="105"/>
      <c r="M27" s="105"/>
      <c r="N27" s="102"/>
      <c r="P27" s="10"/>
      <c r="Q27" s="56" t="s">
        <v>33</v>
      </c>
      <c r="R27" s="57"/>
      <c r="S27" s="58">
        <v>105</v>
      </c>
      <c r="T27" s="59"/>
    </row>
    <row r="28" spans="3:20" ht="18" thickTop="1" thickBot="1" x14ac:dyDescent="0.35">
      <c r="C28" s="101"/>
      <c r="D28" s="109" t="s">
        <v>27</v>
      </c>
      <c r="E28" s="108"/>
      <c r="F28" s="108"/>
      <c r="G28" s="100">
        <v>0</v>
      </c>
      <c r="H28" s="105"/>
      <c r="I28" s="105"/>
      <c r="J28" s="105">
        <f t="shared" si="0"/>
        <v>0</v>
      </c>
      <c r="K28" s="105"/>
      <c r="L28" s="105"/>
      <c r="M28" s="105"/>
      <c r="N28" s="102"/>
      <c r="P28" s="10"/>
      <c r="Q28" s="60" t="s">
        <v>34</v>
      </c>
      <c r="R28" s="61"/>
      <c r="S28" s="62">
        <v>325</v>
      </c>
      <c r="T28" s="63"/>
    </row>
    <row r="29" spans="3:20" ht="18" thickTop="1" thickBot="1" x14ac:dyDescent="0.35">
      <c r="C29" s="101"/>
      <c r="D29" s="109" t="s">
        <v>93</v>
      </c>
      <c r="E29" s="108"/>
      <c r="F29" s="108"/>
      <c r="G29" s="100">
        <v>0</v>
      </c>
      <c r="H29" s="105"/>
      <c r="I29" s="105"/>
      <c r="J29" s="105">
        <f t="shared" si="0"/>
        <v>0</v>
      </c>
      <c r="K29" s="105"/>
      <c r="L29" s="105"/>
      <c r="M29" s="105"/>
      <c r="N29" s="102"/>
      <c r="P29" s="10"/>
      <c r="Q29" s="60" t="s">
        <v>35</v>
      </c>
      <c r="R29" s="61"/>
      <c r="S29" s="63"/>
      <c r="T29" s="63"/>
    </row>
    <row r="30" spans="3:20" ht="18" thickTop="1" thickBot="1" x14ac:dyDescent="0.35">
      <c r="C30" s="101"/>
      <c r="D30" s="109" t="s">
        <v>68</v>
      </c>
      <c r="E30" s="108"/>
      <c r="F30" s="108"/>
      <c r="G30" s="100">
        <v>0</v>
      </c>
      <c r="H30" s="105"/>
      <c r="I30" s="105"/>
      <c r="J30" s="105">
        <f t="shared" si="0"/>
        <v>0</v>
      </c>
      <c r="K30" s="282" t="s">
        <v>75</v>
      </c>
      <c r="L30" s="282"/>
      <c r="M30" s="282"/>
      <c r="N30" s="283"/>
      <c r="P30" s="10"/>
      <c r="Q30" s="64" t="s">
        <v>24</v>
      </c>
      <c r="R30" s="61"/>
      <c r="S30" s="62">
        <v>170</v>
      </c>
      <c r="T30" s="63"/>
    </row>
    <row r="31" spans="3:20" ht="17.25" thickTop="1" x14ac:dyDescent="0.3">
      <c r="C31" s="101"/>
      <c r="D31" s="119" t="s">
        <v>70</v>
      </c>
      <c r="E31" s="108"/>
      <c r="F31" s="108"/>
      <c r="G31" s="120">
        <f>SUM(G23:G30)</f>
        <v>0</v>
      </c>
      <c r="H31" s="104"/>
      <c r="I31" s="104"/>
      <c r="J31" s="103">
        <f>SUM(J23:J30)</f>
        <v>0</v>
      </c>
      <c r="K31" s="104"/>
      <c r="L31" s="104"/>
      <c r="M31" s="103">
        <f>J31-22896</f>
        <v>-22896</v>
      </c>
      <c r="N31" s="102"/>
      <c r="P31" s="10"/>
      <c r="Q31" s="64" t="s">
        <v>36</v>
      </c>
      <c r="R31" s="61"/>
      <c r="S31" s="62">
        <v>499</v>
      </c>
      <c r="T31" s="63"/>
    </row>
    <row r="32" spans="3:20" ht="16.5" x14ac:dyDescent="0.3">
      <c r="C32" s="101"/>
      <c r="D32" s="109"/>
      <c r="E32" s="108"/>
      <c r="F32" s="108"/>
      <c r="G32" s="118"/>
      <c r="H32" s="105"/>
      <c r="I32" s="105"/>
      <c r="J32" s="105"/>
      <c r="K32" s="105"/>
      <c r="L32" s="105"/>
      <c r="M32" s="105"/>
      <c r="N32" s="102"/>
      <c r="P32" s="10"/>
      <c r="Q32" s="60" t="s">
        <v>37</v>
      </c>
      <c r="R32" s="61"/>
      <c r="S32" s="63"/>
      <c r="T32" s="63"/>
    </row>
    <row r="33" spans="3:20" ht="17.25" thickBot="1" x14ac:dyDescent="0.35">
      <c r="C33" s="101"/>
      <c r="D33" s="111" t="s">
        <v>79</v>
      </c>
      <c r="E33" s="112"/>
      <c r="F33" s="108"/>
      <c r="G33" s="103" t="s">
        <v>17</v>
      </c>
      <c r="H33" s="104"/>
      <c r="I33" s="104"/>
      <c r="J33" s="103" t="s">
        <v>25</v>
      </c>
      <c r="K33" s="105"/>
      <c r="L33" s="105"/>
      <c r="M33" s="105"/>
      <c r="N33" s="102"/>
      <c r="P33" s="10"/>
      <c r="Q33" s="60" t="s">
        <v>38</v>
      </c>
      <c r="R33" s="61"/>
      <c r="S33" s="63">
        <v>56</v>
      </c>
      <c r="T33" s="63"/>
    </row>
    <row r="34" spans="3:20" s="5" customFormat="1" ht="20.25" thickTop="1" thickBot="1" x14ac:dyDescent="0.35">
      <c r="C34" s="101"/>
      <c r="D34" s="109" t="s">
        <v>10</v>
      </c>
      <c r="E34" s="108"/>
      <c r="F34" s="108"/>
      <c r="G34" s="100">
        <v>0</v>
      </c>
      <c r="H34" s="105"/>
      <c r="I34" s="105"/>
      <c r="J34" s="105">
        <f>G34*12</f>
        <v>0</v>
      </c>
      <c r="K34" s="105"/>
      <c r="L34" s="105"/>
      <c r="M34" s="105"/>
      <c r="N34" s="102"/>
      <c r="P34" s="10"/>
      <c r="Q34" s="65" t="s">
        <v>47</v>
      </c>
      <c r="R34" s="54"/>
      <c r="S34" s="51"/>
      <c r="T34" s="51"/>
    </row>
    <row r="35" spans="3:20" ht="18" thickTop="1" thickBot="1" x14ac:dyDescent="0.35">
      <c r="C35" s="101"/>
      <c r="D35" s="109" t="s">
        <v>11</v>
      </c>
      <c r="E35" s="108"/>
      <c r="F35" s="108"/>
      <c r="G35" s="100">
        <v>0</v>
      </c>
      <c r="H35" s="105"/>
      <c r="I35" s="105"/>
      <c r="J35" s="105">
        <f>G35*12</f>
        <v>0</v>
      </c>
      <c r="K35" s="105"/>
      <c r="L35" s="105"/>
      <c r="M35" s="105"/>
      <c r="N35" s="102"/>
      <c r="P35" s="10"/>
      <c r="Q35" s="17"/>
      <c r="R35" s="13"/>
      <c r="S35" s="18"/>
      <c r="T35" s="18"/>
    </row>
    <row r="36" spans="3:20" ht="18" thickTop="1" thickBot="1" x14ac:dyDescent="0.35">
      <c r="C36" s="101"/>
      <c r="D36" s="109" t="s">
        <v>12</v>
      </c>
      <c r="E36" s="108"/>
      <c r="F36" s="108"/>
      <c r="G36" s="100">
        <v>0</v>
      </c>
      <c r="H36" s="105"/>
      <c r="I36" s="105"/>
      <c r="J36" s="105">
        <f>G36*12</f>
        <v>0</v>
      </c>
      <c r="K36" s="105"/>
      <c r="L36" s="105"/>
      <c r="M36" s="105"/>
      <c r="N36" s="102"/>
      <c r="P36" s="10"/>
      <c r="Q36" s="66" t="s">
        <v>39</v>
      </c>
      <c r="R36" s="44"/>
      <c r="S36" s="51">
        <f>S20+S23</f>
        <v>46388</v>
      </c>
      <c r="T36" s="51"/>
    </row>
    <row r="37" spans="3:20" ht="18" thickTop="1" thickBot="1" x14ac:dyDescent="0.35">
      <c r="C37" s="101"/>
      <c r="D37" s="109" t="s">
        <v>44</v>
      </c>
      <c r="E37" s="108"/>
      <c r="F37" s="108"/>
      <c r="G37" s="100">
        <v>0</v>
      </c>
      <c r="H37" s="105"/>
      <c r="I37" s="105"/>
      <c r="J37" s="105">
        <f>G37*12</f>
        <v>0</v>
      </c>
      <c r="K37" s="282" t="s">
        <v>76</v>
      </c>
      <c r="L37" s="282"/>
      <c r="M37" s="282"/>
      <c r="N37" s="283"/>
      <c r="P37" s="10"/>
      <c r="Q37" s="66" t="s">
        <v>40</v>
      </c>
      <c r="R37" s="44"/>
      <c r="S37" s="51">
        <f>SUM(S21:S23)</f>
        <v>72586</v>
      </c>
      <c r="T37" s="51"/>
    </row>
    <row r="38" spans="3:20" ht="17.25" thickTop="1" x14ac:dyDescent="0.3">
      <c r="C38" s="101"/>
      <c r="D38" s="109" t="s">
        <v>71</v>
      </c>
      <c r="E38" s="108"/>
      <c r="F38" s="108"/>
      <c r="G38" s="120">
        <v>0</v>
      </c>
      <c r="H38" s="104"/>
      <c r="I38" s="104"/>
      <c r="J38" s="103">
        <f>SUM(J34:J37)</f>
        <v>0</v>
      </c>
      <c r="K38" s="104"/>
      <c r="L38" s="104"/>
      <c r="M38" s="103">
        <f>J38-4380</f>
        <v>-4380</v>
      </c>
      <c r="N38" s="102"/>
      <c r="P38" s="10"/>
      <c r="Q38" s="19"/>
      <c r="R38" s="16"/>
      <c r="S38" s="20"/>
      <c r="T38" s="21"/>
    </row>
    <row r="39" spans="3:20" ht="15.75" x14ac:dyDescent="0.25">
      <c r="C39" s="101"/>
      <c r="D39" s="109"/>
      <c r="E39" s="108"/>
      <c r="F39" s="108"/>
      <c r="G39" s="118">
        <v>0</v>
      </c>
      <c r="H39" s="105"/>
      <c r="I39" s="105"/>
      <c r="J39" s="105"/>
      <c r="K39" s="105"/>
      <c r="L39" s="105"/>
      <c r="M39" s="105"/>
      <c r="N39" s="102"/>
      <c r="P39" s="275" t="s">
        <v>45</v>
      </c>
      <c r="Q39" s="275"/>
      <c r="R39" s="22"/>
      <c r="S39" s="23"/>
      <c r="T39" s="24"/>
    </row>
    <row r="40" spans="3:20" ht="27" customHeight="1" thickBot="1" x14ac:dyDescent="0.35">
      <c r="C40" s="101"/>
      <c r="D40" s="111" t="s">
        <v>80</v>
      </c>
      <c r="E40" s="112"/>
      <c r="F40" s="108"/>
      <c r="G40" s="103" t="s">
        <v>17</v>
      </c>
      <c r="H40" s="104"/>
      <c r="I40" s="104"/>
      <c r="J40" s="103" t="s">
        <v>25</v>
      </c>
      <c r="K40" s="105"/>
      <c r="L40" s="105"/>
      <c r="M40" s="105"/>
      <c r="N40" s="102"/>
      <c r="P40" s="10"/>
      <c r="Q40" s="50" t="s">
        <v>57</v>
      </c>
      <c r="R40" s="67"/>
      <c r="S40" s="68">
        <v>474</v>
      </c>
      <c r="T40" s="69"/>
    </row>
    <row r="41" spans="3:20" ht="18" thickTop="1" thickBot="1" x14ac:dyDescent="0.35">
      <c r="C41" s="101"/>
      <c r="D41" s="284" t="s">
        <v>73</v>
      </c>
      <c r="E41" s="112"/>
      <c r="F41" s="108"/>
      <c r="G41" s="100">
        <v>0</v>
      </c>
      <c r="H41" s="105"/>
      <c r="I41" s="105"/>
      <c r="J41" s="105">
        <f>G41*12</f>
        <v>0</v>
      </c>
      <c r="K41" s="105"/>
      <c r="L41" s="105"/>
      <c r="M41" s="104" t="s">
        <v>74</v>
      </c>
      <c r="N41" s="102"/>
      <c r="P41" s="10"/>
      <c r="Q41" s="70" t="s">
        <v>58</v>
      </c>
      <c r="R41" s="67"/>
      <c r="S41" s="71">
        <v>715</v>
      </c>
      <c r="T41" s="72"/>
    </row>
    <row r="42" spans="3:20" ht="17.25" thickTop="1" x14ac:dyDescent="0.3">
      <c r="C42" s="101"/>
      <c r="D42" s="284"/>
      <c r="E42" s="112"/>
      <c r="F42" s="108"/>
      <c r="G42" s="120">
        <v>0</v>
      </c>
      <c r="H42" s="104"/>
      <c r="I42" s="104"/>
      <c r="J42" s="103">
        <f>J41</f>
        <v>0</v>
      </c>
      <c r="K42" s="104"/>
      <c r="L42" s="104"/>
      <c r="M42" s="103">
        <f>J42-2400</f>
        <v>-2400</v>
      </c>
      <c r="N42" s="102"/>
      <c r="P42" s="10"/>
      <c r="Q42" s="56" t="s">
        <v>59</v>
      </c>
      <c r="R42" s="57"/>
      <c r="S42" s="59"/>
      <c r="T42" s="59"/>
    </row>
    <row r="43" spans="3:20" ht="16.5" x14ac:dyDescent="0.3">
      <c r="C43" s="101"/>
      <c r="D43" s="284"/>
      <c r="E43" s="112"/>
      <c r="F43" s="108"/>
      <c r="G43" s="104"/>
      <c r="H43" s="104"/>
      <c r="I43" s="104"/>
      <c r="J43" s="104"/>
      <c r="K43" s="105"/>
      <c r="L43" s="105"/>
      <c r="M43" s="105"/>
      <c r="N43" s="102"/>
      <c r="P43" s="10"/>
      <c r="Q43" s="50" t="s">
        <v>60</v>
      </c>
      <c r="R43" s="73"/>
      <c r="S43" s="74">
        <v>499</v>
      </c>
      <c r="T43" s="71"/>
    </row>
    <row r="44" spans="3:20" ht="16.5" x14ac:dyDescent="0.3">
      <c r="C44" s="101"/>
      <c r="D44" s="109"/>
      <c r="E44" s="108"/>
      <c r="F44" s="108"/>
      <c r="G44" s="118"/>
      <c r="H44" s="105"/>
      <c r="I44" s="105"/>
      <c r="J44" s="105"/>
      <c r="K44" s="105"/>
      <c r="L44" s="105"/>
      <c r="M44" s="105"/>
      <c r="N44" s="102"/>
      <c r="P44" s="10"/>
      <c r="Q44" s="50" t="s">
        <v>61</v>
      </c>
      <c r="R44" s="67"/>
      <c r="S44" s="74">
        <v>2400</v>
      </c>
      <c r="T44" s="72"/>
    </row>
    <row r="45" spans="3:20" ht="16.5" x14ac:dyDescent="0.3">
      <c r="C45" s="101"/>
      <c r="D45" s="109"/>
      <c r="E45" s="108"/>
      <c r="F45" s="108"/>
      <c r="G45" s="118"/>
      <c r="H45" s="105"/>
      <c r="I45" s="105"/>
      <c r="J45" s="105"/>
      <c r="K45" s="105"/>
      <c r="L45" s="105"/>
      <c r="M45" s="105"/>
      <c r="N45" s="102"/>
      <c r="P45" s="10"/>
      <c r="Q45" s="50" t="s">
        <v>62</v>
      </c>
      <c r="R45" s="67"/>
      <c r="S45" s="74">
        <v>22896</v>
      </c>
      <c r="T45" s="72"/>
    </row>
    <row r="46" spans="3:20" ht="16.5" x14ac:dyDescent="0.3">
      <c r="C46" s="101"/>
      <c r="D46" s="109"/>
      <c r="E46" s="108"/>
      <c r="F46" s="108"/>
      <c r="G46" s="118"/>
      <c r="H46" s="105"/>
      <c r="I46" s="105"/>
      <c r="J46" s="105"/>
      <c r="K46" s="105"/>
      <c r="L46" s="282" t="s">
        <v>77</v>
      </c>
      <c r="M46" s="282"/>
      <c r="N46" s="283"/>
      <c r="P46" s="10"/>
      <c r="Q46" s="50" t="s">
        <v>63</v>
      </c>
      <c r="R46" s="67"/>
      <c r="S46" s="74">
        <v>4380</v>
      </c>
      <c r="T46" s="72"/>
    </row>
    <row r="47" spans="3:20" ht="18.75" x14ac:dyDescent="0.3">
      <c r="C47" s="113"/>
      <c r="D47" s="107" t="s">
        <v>18</v>
      </c>
      <c r="E47" s="108"/>
      <c r="F47" s="108"/>
      <c r="G47" s="103">
        <f>G31+G38+G42</f>
        <v>0</v>
      </c>
      <c r="H47" s="104"/>
      <c r="I47" s="104"/>
      <c r="J47" s="103">
        <f>J31+J38+J42</f>
        <v>0</v>
      </c>
      <c r="K47" s="104"/>
      <c r="L47" s="104"/>
      <c r="M47" s="103">
        <f>M31+M38+M42</f>
        <v>-29676</v>
      </c>
      <c r="N47" s="114"/>
      <c r="P47" s="10"/>
      <c r="Q47" s="73"/>
      <c r="R47" s="67"/>
      <c r="S47" s="74"/>
      <c r="T47" s="72"/>
    </row>
    <row r="48" spans="3:20" ht="19.5" thickBot="1" x14ac:dyDescent="0.35">
      <c r="C48" s="113"/>
      <c r="D48" s="110"/>
      <c r="E48" s="108"/>
      <c r="F48" s="108"/>
      <c r="G48" s="104"/>
      <c r="H48" s="104"/>
      <c r="I48" s="104"/>
      <c r="J48" s="104"/>
      <c r="K48" s="104"/>
      <c r="L48" s="104"/>
      <c r="M48" s="104"/>
      <c r="N48" s="114"/>
      <c r="P48" s="10"/>
      <c r="Q48" s="66" t="s">
        <v>41</v>
      </c>
      <c r="R48" s="67"/>
      <c r="S48" s="75">
        <f>SUM(S40:S46)</f>
        <v>31364</v>
      </c>
      <c r="T48" s="75"/>
    </row>
    <row r="49" spans="3:20" ht="18.75" thickBot="1" x14ac:dyDescent="0.35">
      <c r="C49" s="123"/>
      <c r="D49" s="285" t="s">
        <v>72</v>
      </c>
      <c r="E49" s="286"/>
      <c r="F49" s="286"/>
      <c r="G49" s="286"/>
      <c r="H49" s="286"/>
      <c r="I49" s="286"/>
      <c r="J49" s="286"/>
      <c r="K49" s="286"/>
      <c r="L49" s="286"/>
      <c r="M49" s="287"/>
      <c r="N49" s="124"/>
      <c r="P49" s="10"/>
      <c r="Q49" s="19"/>
      <c r="R49" s="16"/>
      <c r="S49" s="25"/>
      <c r="T49" s="26"/>
    </row>
    <row r="50" spans="3:20" ht="16.5" x14ac:dyDescent="0.25">
      <c r="C50" s="125"/>
      <c r="D50" s="126"/>
      <c r="E50" s="127"/>
      <c r="F50" s="127"/>
      <c r="G50" s="128"/>
      <c r="H50" s="129"/>
      <c r="I50" s="129"/>
      <c r="J50" s="129"/>
      <c r="K50" s="129"/>
      <c r="L50" s="129"/>
      <c r="M50" s="129"/>
      <c r="N50" s="130"/>
      <c r="P50" s="266" t="s">
        <v>46</v>
      </c>
      <c r="Q50" s="266"/>
      <c r="R50" s="27"/>
      <c r="S50" s="28"/>
      <c r="T50" s="29"/>
    </row>
    <row r="51" spans="3:20" ht="18.75" x14ac:dyDescent="0.3">
      <c r="C51" s="131"/>
      <c r="D51" s="281" t="s">
        <v>2</v>
      </c>
      <c r="E51" s="281"/>
      <c r="F51" s="281"/>
      <c r="G51" s="281"/>
      <c r="H51" s="281"/>
      <c r="I51" s="281"/>
      <c r="J51" s="281"/>
      <c r="K51" s="281"/>
      <c r="L51" s="281"/>
      <c r="M51" s="281"/>
      <c r="N51" s="132"/>
      <c r="P51" s="10"/>
      <c r="Q51" s="39" t="s">
        <v>42</v>
      </c>
      <c r="R51" s="44"/>
      <c r="S51" s="76">
        <f>S36+S48</f>
        <v>77752</v>
      </c>
      <c r="T51" s="76"/>
    </row>
    <row r="52" spans="3:20" ht="17.25" thickBot="1" x14ac:dyDescent="0.35">
      <c r="C52" s="131"/>
      <c r="D52" s="115" t="s">
        <v>19</v>
      </c>
      <c r="E52" s="108"/>
      <c r="F52" s="108"/>
      <c r="G52" s="103" t="s">
        <v>17</v>
      </c>
      <c r="H52" s="104"/>
      <c r="I52" s="104"/>
      <c r="J52" s="103" t="s">
        <v>16</v>
      </c>
      <c r="K52" s="104"/>
      <c r="L52" s="104"/>
      <c r="M52" s="104"/>
      <c r="N52" s="132"/>
      <c r="P52" s="10"/>
      <c r="Q52" s="39" t="s">
        <v>43</v>
      </c>
      <c r="R52" s="44"/>
      <c r="S52" s="77">
        <f>S37+S48</f>
        <v>103950</v>
      </c>
      <c r="T52" s="77"/>
    </row>
    <row r="53" spans="3:20" ht="15.75" thickTop="1" thickBot="1" x14ac:dyDescent="0.25">
      <c r="C53" s="131"/>
      <c r="D53" s="109" t="s">
        <v>3</v>
      </c>
      <c r="E53" s="106"/>
      <c r="F53" s="106"/>
      <c r="G53" s="100">
        <v>0</v>
      </c>
      <c r="H53" s="105"/>
      <c r="I53" s="105"/>
      <c r="J53" s="105">
        <f>G53*12</f>
        <v>0</v>
      </c>
      <c r="K53" s="105"/>
      <c r="L53" s="105"/>
      <c r="M53" s="105"/>
      <c r="N53" s="132"/>
    </row>
    <row r="54" spans="3:20" ht="15.75" thickTop="1" thickBot="1" x14ac:dyDescent="0.25">
      <c r="C54" s="131"/>
      <c r="D54" s="109" t="s">
        <v>96</v>
      </c>
      <c r="E54" s="106"/>
      <c r="F54" s="106"/>
      <c r="G54" s="100">
        <v>0</v>
      </c>
      <c r="H54" s="105"/>
      <c r="I54" s="105"/>
      <c r="J54" s="105">
        <f>G54*12</f>
        <v>0</v>
      </c>
      <c r="K54" s="105"/>
      <c r="L54" s="105"/>
      <c r="M54" s="105"/>
      <c r="N54" s="132"/>
    </row>
    <row r="55" spans="3:20" ht="15.75" thickTop="1" x14ac:dyDescent="0.25">
      <c r="C55" s="131"/>
      <c r="D55" s="107" t="s">
        <v>4</v>
      </c>
      <c r="E55" s="106"/>
      <c r="F55" s="106"/>
      <c r="G55" s="103">
        <f>SUM(G53:G54)</f>
        <v>0</v>
      </c>
      <c r="H55" s="104"/>
      <c r="I55" s="104"/>
      <c r="J55" s="103">
        <f>SUM(J53:J54)</f>
        <v>0</v>
      </c>
      <c r="K55" s="105"/>
      <c r="L55" s="105"/>
      <c r="M55" s="105"/>
      <c r="N55" s="132"/>
    </row>
    <row r="56" spans="3:20" ht="15" thickBot="1" x14ac:dyDescent="0.25">
      <c r="C56" s="133"/>
      <c r="D56" s="134"/>
      <c r="E56" s="134"/>
      <c r="F56" s="134"/>
      <c r="G56" s="135"/>
      <c r="H56" s="135"/>
      <c r="I56" s="135"/>
      <c r="J56" s="135"/>
      <c r="K56" s="135"/>
      <c r="L56" s="135"/>
      <c r="M56" s="135"/>
      <c r="N56" s="136"/>
    </row>
    <row r="61" spans="3:20" s="6" customFormat="1" ht="18" x14ac:dyDescent="0.25">
      <c r="C61" s="1"/>
      <c r="D61" s="1"/>
      <c r="E61" s="1"/>
      <c r="F61" s="1"/>
      <c r="G61" s="34"/>
      <c r="H61" s="34"/>
      <c r="I61" s="34"/>
      <c r="J61" s="34"/>
      <c r="K61" s="34"/>
      <c r="L61" s="34"/>
      <c r="M61" s="34"/>
      <c r="N61" s="35"/>
    </row>
    <row r="62" spans="3:20" s="6" customFormat="1" ht="18" x14ac:dyDescent="0.25">
      <c r="C62" s="1"/>
      <c r="D62" s="1"/>
      <c r="E62" s="1"/>
      <c r="F62" s="1"/>
      <c r="G62" s="34"/>
      <c r="H62" s="34"/>
      <c r="I62" s="34"/>
      <c r="J62" s="34"/>
      <c r="K62" s="34"/>
      <c r="L62" s="34"/>
      <c r="M62" s="34"/>
      <c r="N62" s="35"/>
    </row>
    <row r="63" spans="3:20" s="6" customFormat="1" ht="18" x14ac:dyDescent="0.25">
      <c r="C63" s="1"/>
      <c r="D63" s="1"/>
      <c r="E63" s="1"/>
      <c r="F63" s="1"/>
      <c r="G63" s="34"/>
      <c r="H63" s="34"/>
      <c r="I63" s="34"/>
      <c r="J63" s="34"/>
      <c r="K63" s="34"/>
      <c r="L63" s="34"/>
      <c r="M63" s="34"/>
      <c r="N63" s="35"/>
    </row>
    <row r="74" spans="15:19" ht="15" x14ac:dyDescent="0.25">
      <c r="O74" s="2"/>
      <c r="Q74" s="2"/>
      <c r="S74" s="2"/>
    </row>
    <row r="90" spans="3:14" s="3" customFormat="1" x14ac:dyDescent="0.2">
      <c r="C90" s="1"/>
      <c r="D90" s="1"/>
      <c r="E90" s="1"/>
      <c r="F90" s="1"/>
      <c r="G90" s="34"/>
      <c r="H90" s="34"/>
      <c r="I90" s="34"/>
      <c r="J90" s="34"/>
      <c r="K90" s="34"/>
      <c r="L90" s="34"/>
      <c r="M90" s="34"/>
      <c r="N90" s="35"/>
    </row>
    <row r="91" spans="3:14" s="3" customFormat="1" x14ac:dyDescent="0.2">
      <c r="C91" s="1"/>
      <c r="D91" s="1"/>
      <c r="E91" s="1"/>
      <c r="F91" s="1"/>
      <c r="G91" s="34"/>
      <c r="H91" s="34"/>
      <c r="I91" s="34"/>
      <c r="J91" s="34"/>
      <c r="K91" s="34"/>
      <c r="L91" s="34"/>
      <c r="M91" s="34"/>
      <c r="N91" s="35"/>
    </row>
    <row r="108" ht="57.75" customHeight="1" x14ac:dyDescent="0.2"/>
    <row r="118" ht="50.25" customHeight="1" x14ac:dyDescent="0.2"/>
  </sheetData>
  <sheetProtection algorithmName="SHA-512" hashValue="eKd8iptwoeFqrgLSX8zH93phFYkBDEWarHmITEW0rebyNHkLngjfFuh1VTNk3iIai2VL4Sx2yWNZmNNXcnzx6w==" saltValue="cFjMl6PfDXpxizY3KjSewA==" spinCount="100000" sheet="1" selectLockedCells="1"/>
  <customSheetViews>
    <customSheetView guid="{ABB97F28-580F-4F46-A955-852B920BBE9A}">
      <selection activeCell="O24" sqref="O24"/>
      <pageMargins left="0.7" right="0.7" top="0.75" bottom="0.75" header="0.3" footer="0.3"/>
    </customSheetView>
  </customSheetViews>
  <mergeCells count="22">
    <mergeCell ref="D51:M51"/>
    <mergeCell ref="K30:N30"/>
    <mergeCell ref="K37:N37"/>
    <mergeCell ref="D41:D43"/>
    <mergeCell ref="L46:N46"/>
    <mergeCell ref="D49:M49"/>
    <mergeCell ref="C4:N4"/>
    <mergeCell ref="D5:M5"/>
    <mergeCell ref="D6:M6"/>
    <mergeCell ref="D7:M7"/>
    <mergeCell ref="P39:Q39"/>
    <mergeCell ref="D9:M10"/>
    <mergeCell ref="D17:M17"/>
    <mergeCell ref="D18:M18"/>
    <mergeCell ref="D20:M20"/>
    <mergeCell ref="D21:M21"/>
    <mergeCell ref="P50:Q50"/>
    <mergeCell ref="R14:S14"/>
    <mergeCell ref="S13:T13"/>
    <mergeCell ref="R15:T15"/>
    <mergeCell ref="P16:Q16"/>
    <mergeCell ref="S16:T16"/>
  </mergeCells>
  <hyperlinks>
    <hyperlink ref="Q24" r:id="rId1" location="Disability-Ins-SOM" xr:uid="{1276D569-A1CE-448C-BACB-C5D23EBB6786}"/>
  </hyperlinks>
  <pageMargins left="0.5" right="0.5" top="0.5" bottom="0.5" header="0.3" footer="0.3"/>
  <pageSetup scale="47" fitToHeight="0"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U118"/>
  <sheetViews>
    <sheetView showGridLines="0" workbookViewId="0">
      <selection activeCell="G14" sqref="G14"/>
    </sheetView>
  </sheetViews>
  <sheetFormatPr defaultColWidth="9.140625" defaultRowHeight="14.25" x14ac:dyDescent="0.2"/>
  <cols>
    <col min="1" max="2" width="9.140625" style="1"/>
    <col min="3" max="3" width="12.140625" style="1" bestFit="1" customWidth="1"/>
    <col min="4" max="4" width="59" style="1" bestFit="1" customWidth="1"/>
    <col min="5" max="5" width="2" style="1" customWidth="1"/>
    <col min="6" max="6" width="3.42578125" style="1" bestFit="1" customWidth="1"/>
    <col min="7" max="7" width="22.28515625" style="4" customWidth="1"/>
    <col min="8" max="8" width="2" style="4" customWidth="1"/>
    <col min="9" max="9" width="3.42578125" style="4" bestFit="1" customWidth="1"/>
    <col min="10" max="10" width="22.28515625" style="4" bestFit="1" customWidth="1"/>
    <col min="11" max="11" width="1.85546875" style="4" customWidth="1"/>
    <col min="12" max="12" width="3.42578125" style="4" bestFit="1" customWidth="1"/>
    <col min="13" max="13" width="22.28515625" style="4" customWidth="1"/>
    <col min="14" max="16" width="9.140625" style="1"/>
    <col min="17" max="17" width="46.7109375" style="1" customWidth="1"/>
    <col min="18" max="18" width="9.140625" style="1"/>
    <col min="19" max="19" width="11.42578125" style="1" bestFit="1" customWidth="1"/>
    <col min="20" max="16384" width="9.140625" style="1"/>
  </cols>
  <sheetData>
    <row r="1" spans="3:20" x14ac:dyDescent="0.2">
      <c r="C1" s="272"/>
      <c r="D1" s="272"/>
      <c r="E1" s="272"/>
      <c r="F1" s="272"/>
      <c r="G1" s="272"/>
      <c r="H1" s="272"/>
      <c r="I1" s="272"/>
      <c r="J1" s="272"/>
      <c r="K1" s="272"/>
      <c r="L1" s="272"/>
      <c r="M1" s="272"/>
      <c r="N1" s="272"/>
    </row>
    <row r="2" spans="3:20" x14ac:dyDescent="0.2">
      <c r="C2" s="7"/>
      <c r="D2" s="7"/>
      <c r="E2" s="7"/>
      <c r="F2" s="7"/>
      <c r="G2" s="7"/>
      <c r="H2" s="7"/>
      <c r="I2" s="7"/>
      <c r="J2" s="7"/>
      <c r="K2" s="7"/>
      <c r="L2" s="7"/>
      <c r="M2" s="7"/>
      <c r="N2" s="7"/>
    </row>
    <row r="3" spans="3:20" x14ac:dyDescent="0.2">
      <c r="C3" s="7"/>
      <c r="D3" s="7"/>
      <c r="E3" s="7"/>
      <c r="F3" s="7"/>
      <c r="G3" s="7"/>
      <c r="H3" s="7"/>
      <c r="I3" s="7"/>
      <c r="J3" s="7"/>
      <c r="K3" s="7"/>
      <c r="L3" s="7"/>
      <c r="M3" s="7"/>
      <c r="N3" s="7"/>
    </row>
    <row r="4" spans="3:20" x14ac:dyDescent="0.2">
      <c r="C4" s="7"/>
      <c r="D4" s="7"/>
      <c r="E4" s="7"/>
      <c r="F4" s="7"/>
      <c r="G4" s="7"/>
      <c r="H4" s="7"/>
      <c r="I4" s="7"/>
      <c r="J4" s="7"/>
      <c r="K4" s="7"/>
      <c r="L4" s="7"/>
      <c r="M4" s="7"/>
      <c r="N4" s="7"/>
    </row>
    <row r="5" spans="3:20" x14ac:dyDescent="0.2">
      <c r="C5" s="7"/>
      <c r="D5" s="7"/>
      <c r="E5" s="7"/>
      <c r="F5" s="7"/>
      <c r="G5" s="7"/>
      <c r="H5" s="7"/>
      <c r="I5" s="7"/>
      <c r="J5" s="7"/>
      <c r="K5" s="7"/>
      <c r="L5" s="7"/>
      <c r="M5" s="7"/>
      <c r="N5" s="7"/>
    </row>
    <row r="6" spans="3:20" ht="20.25" x14ac:dyDescent="0.3">
      <c r="C6" s="116"/>
      <c r="D6" s="273" t="s">
        <v>64</v>
      </c>
      <c r="E6" s="273"/>
      <c r="F6" s="273"/>
      <c r="G6" s="273"/>
      <c r="H6" s="273"/>
      <c r="I6" s="273"/>
      <c r="J6" s="273"/>
      <c r="K6" s="273"/>
      <c r="L6" s="273"/>
      <c r="M6" s="273"/>
      <c r="N6" s="116"/>
    </row>
    <row r="7" spans="3:20" ht="20.25" x14ac:dyDescent="0.3">
      <c r="C7" s="116"/>
      <c r="D7" s="273" t="s">
        <v>22</v>
      </c>
      <c r="E7" s="273"/>
      <c r="F7" s="273"/>
      <c r="G7" s="273"/>
      <c r="H7" s="273"/>
      <c r="I7" s="273"/>
      <c r="J7" s="273"/>
      <c r="K7" s="273"/>
      <c r="L7" s="273"/>
      <c r="M7" s="273"/>
      <c r="N7" s="116"/>
    </row>
    <row r="8" spans="3:20" ht="65.25" customHeight="1" thickBot="1" x14ac:dyDescent="0.35">
      <c r="D8" s="274" t="s">
        <v>69</v>
      </c>
      <c r="E8" s="274"/>
      <c r="F8" s="274"/>
      <c r="G8" s="274"/>
      <c r="H8" s="274"/>
      <c r="I8" s="274"/>
      <c r="J8" s="274"/>
      <c r="K8" s="274"/>
      <c r="L8" s="274"/>
      <c r="M8" s="274"/>
    </row>
    <row r="9" spans="3:20" ht="16.5" x14ac:dyDescent="0.3">
      <c r="C9" s="125"/>
      <c r="D9" s="138"/>
      <c r="E9" s="139"/>
      <c r="F9" s="139"/>
      <c r="G9" s="140"/>
      <c r="H9" s="140"/>
      <c r="I9" s="140"/>
      <c r="J9" s="140"/>
      <c r="K9" s="140"/>
      <c r="L9" s="140"/>
      <c r="M9" s="140"/>
      <c r="N9" s="130"/>
      <c r="P9" s="10"/>
      <c r="Q9" s="38" t="s">
        <v>0</v>
      </c>
      <c r="R9" s="39" t="s">
        <v>48</v>
      </c>
      <c r="S9" s="79">
        <v>45110</v>
      </c>
      <c r="T9" s="41"/>
    </row>
    <row r="10" spans="3:20" ht="18.75" x14ac:dyDescent="0.3">
      <c r="C10" s="141"/>
      <c r="D10" s="276" t="s">
        <v>84</v>
      </c>
      <c r="E10" s="276"/>
      <c r="F10" s="276"/>
      <c r="G10" s="276"/>
      <c r="H10" s="276"/>
      <c r="I10" s="276"/>
      <c r="J10" s="276"/>
      <c r="K10" s="276"/>
      <c r="L10" s="276"/>
      <c r="M10" s="276"/>
      <c r="N10" s="142"/>
      <c r="P10" s="10"/>
      <c r="Q10" s="38"/>
      <c r="R10" s="39" t="s">
        <v>49</v>
      </c>
      <c r="S10" s="79">
        <v>45278</v>
      </c>
      <c r="T10" s="41"/>
    </row>
    <row r="11" spans="3:20" ht="17.25" thickBot="1" x14ac:dyDescent="0.35">
      <c r="C11" s="133"/>
      <c r="D11" s="277"/>
      <c r="E11" s="277"/>
      <c r="F11" s="277"/>
      <c r="G11" s="277"/>
      <c r="H11" s="277"/>
      <c r="I11" s="277"/>
      <c r="J11" s="277"/>
      <c r="K11" s="277"/>
      <c r="L11" s="277"/>
      <c r="M11" s="277"/>
      <c r="N11" s="136"/>
      <c r="P11" s="10"/>
      <c r="Q11" s="38"/>
      <c r="R11" s="39"/>
      <c r="S11" s="80"/>
      <c r="T11" s="41"/>
    </row>
    <row r="12" spans="3:20" ht="16.5" x14ac:dyDescent="0.3">
      <c r="C12" s="125"/>
      <c r="D12" s="143"/>
      <c r="E12" s="127"/>
      <c r="F12" s="127"/>
      <c r="G12" s="128"/>
      <c r="H12" s="128"/>
      <c r="I12" s="128"/>
      <c r="J12" s="128"/>
      <c r="K12" s="128"/>
      <c r="L12" s="128"/>
      <c r="M12" s="128"/>
      <c r="N12" s="130"/>
      <c r="P12" s="10"/>
      <c r="Q12" s="38" t="s">
        <v>1</v>
      </c>
      <c r="R12" s="39" t="s">
        <v>48</v>
      </c>
      <c r="S12" s="79">
        <v>45293</v>
      </c>
      <c r="T12" s="41"/>
    </row>
    <row r="13" spans="3:20" ht="17.25" thickBot="1" x14ac:dyDescent="0.35">
      <c r="C13" s="131"/>
      <c r="D13" s="111" t="s">
        <v>87</v>
      </c>
      <c r="E13" s="112"/>
      <c r="F13" s="108"/>
      <c r="G13" s="103" t="s">
        <v>85</v>
      </c>
      <c r="H13" s="104"/>
      <c r="I13" s="104"/>
      <c r="J13" s="104"/>
      <c r="K13" s="122"/>
      <c r="L13" s="122"/>
      <c r="M13" s="122"/>
      <c r="N13" s="132"/>
      <c r="P13" s="10"/>
      <c r="Q13" s="42"/>
      <c r="R13" s="39" t="s">
        <v>49</v>
      </c>
      <c r="S13" s="79">
        <v>45473</v>
      </c>
      <c r="T13" s="41"/>
    </row>
    <row r="14" spans="3:20" ht="18" thickTop="1" thickBot="1" x14ac:dyDescent="0.35">
      <c r="C14" s="131"/>
      <c r="D14" s="144" t="s">
        <v>94</v>
      </c>
      <c r="E14" s="121"/>
      <c r="F14" s="121"/>
      <c r="G14" s="100">
        <v>0</v>
      </c>
      <c r="H14" s="122"/>
      <c r="I14" s="122"/>
      <c r="J14" s="122"/>
      <c r="K14" s="122"/>
      <c r="L14" s="122"/>
      <c r="M14" s="122"/>
      <c r="N14" s="132"/>
      <c r="P14" s="10"/>
      <c r="Q14" s="42"/>
      <c r="R14" s="42"/>
      <c r="S14" s="268"/>
      <c r="T14" s="268"/>
    </row>
    <row r="15" spans="3:20" ht="18" thickTop="1" thickBot="1" x14ac:dyDescent="0.35">
      <c r="C15" s="131"/>
      <c r="D15" s="144" t="s">
        <v>95</v>
      </c>
      <c r="E15" s="121"/>
      <c r="F15" s="121"/>
      <c r="G15" s="100">
        <v>0</v>
      </c>
      <c r="H15" s="122"/>
      <c r="I15" s="122"/>
      <c r="J15" s="122"/>
      <c r="K15" s="122"/>
      <c r="L15" s="122"/>
      <c r="M15" s="122"/>
      <c r="N15" s="132"/>
      <c r="P15" s="10"/>
      <c r="Q15" s="42"/>
      <c r="R15" s="42"/>
      <c r="S15" s="42"/>
      <c r="T15" s="42"/>
    </row>
    <row r="16" spans="3:20" ht="16.5" thickTop="1" thickBot="1" x14ac:dyDescent="0.3">
      <c r="C16" s="131"/>
      <c r="D16" s="144" t="s">
        <v>88</v>
      </c>
      <c r="E16" s="121"/>
      <c r="F16" s="121"/>
      <c r="G16" s="100">
        <v>0</v>
      </c>
      <c r="H16" s="122"/>
      <c r="I16" s="122"/>
      <c r="J16" s="122"/>
      <c r="K16" s="122"/>
      <c r="L16" s="122"/>
      <c r="M16" s="122"/>
      <c r="N16" s="132"/>
      <c r="P16" s="16"/>
      <c r="Q16" s="44"/>
      <c r="R16" s="44"/>
      <c r="S16" s="78" t="s">
        <v>28</v>
      </c>
      <c r="T16" s="78"/>
    </row>
    <row r="17" spans="3:20" ht="18" thickTop="1" thickBot="1" x14ac:dyDescent="0.35">
      <c r="C17" s="133"/>
      <c r="E17" s="146"/>
      <c r="F17" s="146"/>
      <c r="G17" s="147"/>
      <c r="H17" s="147"/>
      <c r="I17" s="147"/>
      <c r="J17" s="147"/>
      <c r="K17" s="147"/>
      <c r="L17" s="147"/>
      <c r="M17" s="147"/>
      <c r="N17" s="136"/>
      <c r="P17" s="10"/>
      <c r="Q17" s="42"/>
      <c r="R17" s="269" t="s">
        <v>26</v>
      </c>
      <c r="S17" s="269"/>
      <c r="T17" s="269"/>
    </row>
    <row r="18" spans="3:20" ht="16.5" x14ac:dyDescent="0.3">
      <c r="C18" s="125"/>
      <c r="D18" s="138"/>
      <c r="E18" s="139"/>
      <c r="F18" s="139"/>
      <c r="G18" s="140"/>
      <c r="H18" s="140"/>
      <c r="I18" s="140"/>
      <c r="J18" s="140"/>
      <c r="K18" s="140"/>
      <c r="L18" s="140"/>
      <c r="M18" s="140"/>
      <c r="N18" s="130"/>
      <c r="P18" s="270" t="s">
        <v>53</v>
      </c>
      <c r="Q18" s="270"/>
      <c r="R18" s="11"/>
      <c r="S18" s="271"/>
      <c r="T18" s="271"/>
    </row>
    <row r="19" spans="3:20" ht="18.75" x14ac:dyDescent="0.3">
      <c r="C19" s="141"/>
      <c r="D19" s="276" t="s">
        <v>92</v>
      </c>
      <c r="E19" s="276"/>
      <c r="F19" s="276"/>
      <c r="G19" s="276"/>
      <c r="H19" s="276"/>
      <c r="I19" s="276"/>
      <c r="J19" s="276"/>
      <c r="K19" s="276"/>
      <c r="L19" s="276"/>
      <c r="M19" s="276"/>
      <c r="N19" s="142"/>
      <c r="P19" s="10"/>
      <c r="Q19" s="47" t="s">
        <v>29</v>
      </c>
      <c r="R19" s="11"/>
      <c r="S19" s="81"/>
      <c r="T19" s="11"/>
    </row>
    <row r="20" spans="3:20" ht="17.25" thickBot="1" x14ac:dyDescent="0.35">
      <c r="C20" s="133"/>
      <c r="D20" s="278"/>
      <c r="E20" s="278"/>
      <c r="F20" s="278"/>
      <c r="G20" s="278"/>
      <c r="H20" s="278"/>
      <c r="I20" s="278"/>
      <c r="J20" s="278"/>
      <c r="K20" s="278"/>
      <c r="L20" s="278"/>
      <c r="M20" s="278"/>
      <c r="N20" s="136"/>
      <c r="P20" s="10"/>
      <c r="Q20" s="39" t="s">
        <v>30</v>
      </c>
      <c r="R20" s="42"/>
      <c r="S20" s="82">
        <v>44628</v>
      </c>
      <c r="T20" s="49"/>
    </row>
    <row r="21" spans="3:20" ht="16.5" x14ac:dyDescent="0.3">
      <c r="C21" s="101"/>
      <c r="D21" s="137"/>
      <c r="E21" s="121"/>
      <c r="F21" s="121"/>
      <c r="G21" s="122"/>
      <c r="H21" s="122"/>
      <c r="I21" s="122"/>
      <c r="J21" s="122"/>
      <c r="K21" s="122"/>
      <c r="L21" s="122"/>
      <c r="M21" s="122"/>
      <c r="N21" s="102"/>
      <c r="P21" s="10"/>
      <c r="Q21" s="39" t="s">
        <v>31</v>
      </c>
      <c r="R21" s="42"/>
      <c r="S21" s="82">
        <v>70826</v>
      </c>
      <c r="T21" s="49"/>
    </row>
    <row r="22" spans="3:20" ht="18.75" x14ac:dyDescent="0.3">
      <c r="C22" s="101"/>
      <c r="D22" s="279" t="s">
        <v>14</v>
      </c>
      <c r="E22" s="279"/>
      <c r="F22" s="279"/>
      <c r="G22" s="279"/>
      <c r="H22" s="279"/>
      <c r="I22" s="279"/>
      <c r="J22" s="279"/>
      <c r="K22" s="279"/>
      <c r="L22" s="279"/>
      <c r="M22" s="279"/>
      <c r="N22" s="102"/>
      <c r="P22" s="10"/>
      <c r="Q22" s="12"/>
      <c r="R22" s="13"/>
      <c r="S22" s="83"/>
      <c r="T22" s="15"/>
    </row>
    <row r="23" spans="3:20" ht="16.5" x14ac:dyDescent="0.3">
      <c r="C23" s="101"/>
      <c r="D23" s="280" t="s">
        <v>15</v>
      </c>
      <c r="E23" s="280"/>
      <c r="F23" s="280"/>
      <c r="G23" s="280"/>
      <c r="H23" s="280"/>
      <c r="I23" s="280"/>
      <c r="J23" s="280"/>
      <c r="K23" s="280"/>
      <c r="L23" s="280"/>
      <c r="M23" s="280"/>
      <c r="N23" s="102"/>
      <c r="P23" s="10"/>
      <c r="Q23" s="50" t="s">
        <v>54</v>
      </c>
      <c r="R23" s="13"/>
      <c r="S23" s="51">
        <f>SUM(S26:S33)</f>
        <v>2024</v>
      </c>
      <c r="T23" s="51"/>
    </row>
    <row r="24" spans="3:20" ht="17.25" thickBot="1" x14ac:dyDescent="0.35">
      <c r="C24" s="101"/>
      <c r="D24" s="111" t="s">
        <v>78</v>
      </c>
      <c r="E24" s="112"/>
      <c r="F24" s="108"/>
      <c r="G24" s="103" t="s">
        <v>17</v>
      </c>
      <c r="H24" s="104"/>
      <c r="I24" s="104"/>
      <c r="J24" s="103" t="s">
        <v>25</v>
      </c>
      <c r="K24" s="104"/>
      <c r="L24" s="104"/>
      <c r="M24" s="104"/>
      <c r="N24" s="102"/>
      <c r="P24" s="10"/>
      <c r="Q24" s="52" t="s">
        <v>32</v>
      </c>
      <c r="R24" s="42"/>
      <c r="S24" s="84"/>
      <c r="T24" s="42"/>
    </row>
    <row r="25" spans="3:20" ht="18" thickTop="1" thickBot="1" x14ac:dyDescent="0.35">
      <c r="C25" s="101"/>
      <c r="D25" s="109" t="s">
        <v>5</v>
      </c>
      <c r="E25" s="108"/>
      <c r="F25" s="108"/>
      <c r="G25" s="100">
        <v>0</v>
      </c>
      <c r="H25" s="105"/>
      <c r="I25" s="105"/>
      <c r="J25" s="105">
        <f>G25*12</f>
        <v>0</v>
      </c>
      <c r="K25" s="105"/>
      <c r="L25" s="105"/>
      <c r="M25" s="105"/>
      <c r="N25" s="102"/>
      <c r="P25" s="10"/>
      <c r="Q25" s="53" t="s">
        <v>55</v>
      </c>
      <c r="R25" s="54"/>
      <c r="S25" s="55">
        <f>SUM(S26:S27)</f>
        <v>710</v>
      </c>
      <c r="T25" s="54"/>
    </row>
    <row r="26" spans="3:20" ht="18" thickTop="1" thickBot="1" x14ac:dyDescent="0.35">
      <c r="C26" s="101"/>
      <c r="D26" s="109" t="s">
        <v>6</v>
      </c>
      <c r="E26" s="108"/>
      <c r="F26" s="108"/>
      <c r="G26" s="100">
        <v>0</v>
      </c>
      <c r="H26" s="105"/>
      <c r="I26" s="105"/>
      <c r="J26" s="105">
        <f>G26*12</f>
        <v>0</v>
      </c>
      <c r="K26" s="105"/>
      <c r="L26" s="105"/>
      <c r="M26" s="105"/>
      <c r="N26" s="102"/>
      <c r="P26" s="10"/>
      <c r="Q26" s="56" t="s">
        <v>56</v>
      </c>
      <c r="R26" s="57"/>
      <c r="S26" s="85">
        <v>605</v>
      </c>
      <c r="T26" s="59"/>
    </row>
    <row r="27" spans="3:20" ht="18" thickTop="1" thickBot="1" x14ac:dyDescent="0.35">
      <c r="C27" s="101"/>
      <c r="D27" s="109" t="s">
        <v>7</v>
      </c>
      <c r="E27" s="108"/>
      <c r="F27" s="108"/>
      <c r="G27" s="100">
        <v>0</v>
      </c>
      <c r="H27" s="105"/>
      <c r="I27" s="105"/>
      <c r="J27" s="105">
        <f t="shared" ref="J27:J32" si="0">G27*12</f>
        <v>0</v>
      </c>
      <c r="K27" s="105"/>
      <c r="L27" s="105"/>
      <c r="M27" s="105"/>
      <c r="N27" s="102"/>
      <c r="P27" s="10"/>
      <c r="Q27" s="56" t="s">
        <v>33</v>
      </c>
      <c r="R27" s="57"/>
      <c r="S27" s="85">
        <v>105</v>
      </c>
      <c r="T27" s="59"/>
    </row>
    <row r="28" spans="3:20" ht="18" thickTop="1" thickBot="1" x14ac:dyDescent="0.35">
      <c r="C28" s="101"/>
      <c r="D28" s="109" t="s">
        <v>8</v>
      </c>
      <c r="E28" s="108"/>
      <c r="F28" s="108"/>
      <c r="G28" s="100">
        <v>0</v>
      </c>
      <c r="H28" s="105"/>
      <c r="I28" s="105"/>
      <c r="J28" s="105">
        <f t="shared" si="0"/>
        <v>0</v>
      </c>
      <c r="K28" s="105"/>
      <c r="L28" s="105"/>
      <c r="M28" s="105"/>
      <c r="N28" s="102"/>
      <c r="P28" s="10"/>
      <c r="Q28" s="60" t="s">
        <v>34</v>
      </c>
      <c r="R28" s="61"/>
      <c r="S28" s="86">
        <v>325</v>
      </c>
      <c r="T28" s="63"/>
    </row>
    <row r="29" spans="3:20" ht="18" thickTop="1" thickBot="1" x14ac:dyDescent="0.35">
      <c r="C29" s="101"/>
      <c r="D29" s="109" t="s">
        <v>9</v>
      </c>
      <c r="E29" s="108"/>
      <c r="F29" s="108"/>
      <c r="G29" s="100">
        <v>0</v>
      </c>
      <c r="H29" s="105"/>
      <c r="I29" s="105"/>
      <c r="J29" s="105">
        <f t="shared" si="0"/>
        <v>0</v>
      </c>
      <c r="K29" s="105"/>
      <c r="L29" s="105"/>
      <c r="M29" s="105"/>
      <c r="N29" s="102"/>
      <c r="P29" s="10"/>
      <c r="Q29" s="60" t="s">
        <v>35</v>
      </c>
      <c r="R29" s="61"/>
      <c r="S29" s="87"/>
      <c r="T29" s="63"/>
    </row>
    <row r="30" spans="3:20" ht="18" thickTop="1" thickBot="1" x14ac:dyDescent="0.35">
      <c r="C30" s="101"/>
      <c r="D30" s="109" t="s">
        <v>27</v>
      </c>
      <c r="E30" s="108"/>
      <c r="F30" s="108"/>
      <c r="G30" s="100">
        <v>0</v>
      </c>
      <c r="H30" s="105"/>
      <c r="I30" s="105"/>
      <c r="J30" s="105">
        <f t="shared" si="0"/>
        <v>0</v>
      </c>
      <c r="K30" s="105"/>
      <c r="L30" s="105"/>
      <c r="M30" s="105"/>
      <c r="N30" s="102"/>
      <c r="P30" s="10"/>
      <c r="Q30" s="64" t="s">
        <v>24</v>
      </c>
      <c r="R30" s="61"/>
      <c r="S30" s="87">
        <v>110</v>
      </c>
      <c r="T30" s="63"/>
    </row>
    <row r="31" spans="3:20" ht="18" thickTop="1" thickBot="1" x14ac:dyDescent="0.35">
      <c r="C31" s="101"/>
      <c r="D31" s="109" t="s">
        <v>93</v>
      </c>
      <c r="E31" s="108"/>
      <c r="F31" s="108"/>
      <c r="G31" s="100">
        <v>0</v>
      </c>
      <c r="H31" s="105"/>
      <c r="I31" s="105"/>
      <c r="J31" s="105">
        <f t="shared" si="0"/>
        <v>0</v>
      </c>
      <c r="K31" s="105"/>
      <c r="L31" s="105"/>
      <c r="M31" s="105"/>
      <c r="N31" s="102"/>
      <c r="P31" s="10"/>
      <c r="Q31" s="64" t="s">
        <v>36</v>
      </c>
      <c r="R31" s="61"/>
      <c r="S31" s="87">
        <v>823</v>
      </c>
      <c r="T31" s="63"/>
    </row>
    <row r="32" spans="3:20" ht="18" thickTop="1" thickBot="1" x14ac:dyDescent="0.35">
      <c r="C32" s="101"/>
      <c r="D32" s="109" t="s">
        <v>68</v>
      </c>
      <c r="E32" s="108"/>
      <c r="F32" s="108"/>
      <c r="G32" s="100">
        <v>0</v>
      </c>
      <c r="H32" s="105"/>
      <c r="I32" s="105"/>
      <c r="J32" s="105">
        <f t="shared" si="0"/>
        <v>0</v>
      </c>
      <c r="K32" s="282" t="s">
        <v>75</v>
      </c>
      <c r="L32" s="282"/>
      <c r="M32" s="282"/>
      <c r="N32" s="283"/>
      <c r="P32" s="10"/>
      <c r="Q32" s="60" t="s">
        <v>37</v>
      </c>
      <c r="R32" s="61"/>
      <c r="S32" s="87"/>
      <c r="T32" s="63"/>
    </row>
    <row r="33" spans="3:20" ht="17.25" thickTop="1" x14ac:dyDescent="0.3">
      <c r="C33" s="101"/>
      <c r="D33" s="119" t="s">
        <v>70</v>
      </c>
      <c r="E33" s="108"/>
      <c r="F33" s="108"/>
      <c r="G33" s="120">
        <f>SUM(G25:G32)</f>
        <v>0</v>
      </c>
      <c r="H33" s="104"/>
      <c r="I33" s="104"/>
      <c r="J33" s="103">
        <f>SUM(J25:J32)</f>
        <v>0</v>
      </c>
      <c r="K33" s="104"/>
      <c r="L33" s="104"/>
      <c r="M33" s="103">
        <f>J33-22896</f>
        <v>-22896</v>
      </c>
      <c r="N33" s="102"/>
      <c r="P33" s="10"/>
      <c r="Q33" s="60" t="s">
        <v>38</v>
      </c>
      <c r="R33" s="61"/>
      <c r="S33" s="87">
        <v>56</v>
      </c>
      <c r="T33" s="63"/>
    </row>
    <row r="34" spans="3:20" s="5" customFormat="1" ht="18.75" x14ac:dyDescent="0.3">
      <c r="C34" s="101"/>
      <c r="D34" s="109"/>
      <c r="E34" s="108"/>
      <c r="F34" s="108"/>
      <c r="G34" s="118"/>
      <c r="H34" s="105"/>
      <c r="I34" s="105"/>
      <c r="J34" s="105"/>
      <c r="K34" s="105"/>
      <c r="L34" s="105"/>
      <c r="M34" s="105"/>
      <c r="N34" s="102"/>
      <c r="P34" s="10"/>
      <c r="Q34" s="65" t="s">
        <v>47</v>
      </c>
      <c r="R34" s="54"/>
      <c r="S34" s="88"/>
      <c r="T34" s="51"/>
    </row>
    <row r="35" spans="3:20" ht="17.25" thickBot="1" x14ac:dyDescent="0.35">
      <c r="C35" s="101"/>
      <c r="D35" s="111" t="s">
        <v>79</v>
      </c>
      <c r="E35" s="112"/>
      <c r="F35" s="108"/>
      <c r="G35" s="103" t="s">
        <v>17</v>
      </c>
      <c r="H35" s="104"/>
      <c r="I35" s="104"/>
      <c r="J35" s="103" t="s">
        <v>25</v>
      </c>
      <c r="K35" s="105"/>
      <c r="L35" s="105"/>
      <c r="M35" s="105"/>
      <c r="N35" s="102"/>
      <c r="P35" s="10"/>
      <c r="Q35" s="17"/>
      <c r="R35" s="13"/>
      <c r="S35" s="89"/>
      <c r="T35" s="18"/>
    </row>
    <row r="36" spans="3:20" ht="18" thickTop="1" thickBot="1" x14ac:dyDescent="0.35">
      <c r="C36" s="101"/>
      <c r="D36" s="109" t="s">
        <v>10</v>
      </c>
      <c r="E36" s="108"/>
      <c r="F36" s="108"/>
      <c r="G36" s="100">
        <v>0</v>
      </c>
      <c r="H36" s="105"/>
      <c r="I36" s="105"/>
      <c r="J36" s="105">
        <f>G36*12</f>
        <v>0</v>
      </c>
      <c r="K36" s="105"/>
      <c r="L36" s="105"/>
      <c r="M36" s="105"/>
      <c r="N36" s="102"/>
      <c r="P36" s="10"/>
      <c r="Q36" s="66" t="s">
        <v>39</v>
      </c>
      <c r="R36" s="44"/>
      <c r="S36" s="88">
        <f>S20+S23</f>
        <v>46652</v>
      </c>
      <c r="T36" s="51"/>
    </row>
    <row r="37" spans="3:20" ht="18" thickTop="1" thickBot="1" x14ac:dyDescent="0.35">
      <c r="C37" s="101"/>
      <c r="D37" s="109" t="s">
        <v>11</v>
      </c>
      <c r="E37" s="108"/>
      <c r="F37" s="108"/>
      <c r="G37" s="100">
        <v>0</v>
      </c>
      <c r="H37" s="105"/>
      <c r="I37" s="105"/>
      <c r="J37" s="105">
        <f>G37*12</f>
        <v>0</v>
      </c>
      <c r="K37" s="105"/>
      <c r="L37" s="105"/>
      <c r="M37" s="105"/>
      <c r="N37" s="102"/>
      <c r="P37" s="10"/>
      <c r="Q37" s="66" t="s">
        <v>40</v>
      </c>
      <c r="R37" s="44"/>
      <c r="S37" s="88">
        <f>SUM(S21:S23)</f>
        <v>72850</v>
      </c>
      <c r="T37" s="51"/>
    </row>
    <row r="38" spans="3:20" ht="18" thickTop="1" thickBot="1" x14ac:dyDescent="0.35">
      <c r="C38" s="101"/>
      <c r="D38" s="109" t="s">
        <v>12</v>
      </c>
      <c r="E38" s="108"/>
      <c r="F38" s="108"/>
      <c r="G38" s="100">
        <v>0</v>
      </c>
      <c r="H38" s="105"/>
      <c r="I38" s="105"/>
      <c r="J38" s="105">
        <f>G38*12</f>
        <v>0</v>
      </c>
      <c r="K38" s="105"/>
      <c r="L38" s="105"/>
      <c r="M38" s="105"/>
      <c r="N38" s="102"/>
      <c r="P38" s="10"/>
      <c r="Q38" s="19"/>
      <c r="R38" s="16"/>
      <c r="S38" s="90"/>
      <c r="T38" s="21"/>
    </row>
    <row r="39" spans="3:20" ht="17.25" thickTop="1" thickBot="1" x14ac:dyDescent="0.3">
      <c r="C39" s="101"/>
      <c r="D39" s="109" t="s">
        <v>44</v>
      </c>
      <c r="E39" s="108"/>
      <c r="F39" s="108"/>
      <c r="G39" s="100">
        <v>0</v>
      </c>
      <c r="H39" s="105"/>
      <c r="I39" s="105"/>
      <c r="J39" s="105">
        <f>G39*12</f>
        <v>0</v>
      </c>
      <c r="K39" s="282" t="s">
        <v>76</v>
      </c>
      <c r="L39" s="282"/>
      <c r="M39" s="282"/>
      <c r="N39" s="283"/>
      <c r="P39" s="275" t="s">
        <v>45</v>
      </c>
      <c r="Q39" s="275"/>
      <c r="R39" s="22"/>
      <c r="S39" s="91"/>
      <c r="T39" s="24"/>
    </row>
    <row r="40" spans="3:20" ht="30" customHeight="1" thickTop="1" x14ac:dyDescent="0.3">
      <c r="C40" s="101"/>
      <c r="D40" s="109" t="s">
        <v>71</v>
      </c>
      <c r="E40" s="108"/>
      <c r="F40" s="108"/>
      <c r="G40" s="120">
        <f>SUM(G36:G39)</f>
        <v>0</v>
      </c>
      <c r="H40" s="104"/>
      <c r="I40" s="104"/>
      <c r="J40" s="103">
        <f>SUM(J36:J39)</f>
        <v>0</v>
      </c>
      <c r="K40" s="104"/>
      <c r="L40" s="104"/>
      <c r="M40" s="103">
        <f>J40-4380</f>
        <v>-4380</v>
      </c>
      <c r="N40" s="102"/>
      <c r="P40" s="10"/>
      <c r="Q40" s="50" t="s">
        <v>57</v>
      </c>
      <c r="R40" s="67"/>
      <c r="S40" s="92"/>
      <c r="T40" s="69"/>
    </row>
    <row r="41" spans="3:20" ht="16.5" x14ac:dyDescent="0.3">
      <c r="C41" s="101"/>
      <c r="D41" s="109"/>
      <c r="E41" s="108"/>
      <c r="F41" s="108"/>
      <c r="G41" s="118"/>
      <c r="H41" s="105"/>
      <c r="I41" s="105"/>
      <c r="J41" s="105"/>
      <c r="K41" s="105"/>
      <c r="L41" s="105"/>
      <c r="M41" s="105"/>
      <c r="N41" s="102"/>
      <c r="P41" s="10"/>
      <c r="Q41" s="70" t="s">
        <v>58</v>
      </c>
      <c r="R41" s="67"/>
      <c r="S41" s="93">
        <v>715</v>
      </c>
      <c r="T41" s="72"/>
    </row>
    <row r="42" spans="3:20" ht="17.25" thickBot="1" x14ac:dyDescent="0.35">
      <c r="C42" s="101"/>
      <c r="D42" s="111" t="s">
        <v>80</v>
      </c>
      <c r="E42" s="112"/>
      <c r="F42" s="108"/>
      <c r="G42" s="103" t="s">
        <v>17</v>
      </c>
      <c r="H42" s="104"/>
      <c r="I42" s="104"/>
      <c r="J42" s="103" t="s">
        <v>25</v>
      </c>
      <c r="K42" s="105"/>
      <c r="L42" s="105"/>
      <c r="M42" s="105"/>
      <c r="N42" s="102"/>
      <c r="P42" s="10"/>
      <c r="Q42" s="56" t="s">
        <v>59</v>
      </c>
      <c r="R42" s="57"/>
      <c r="S42" s="94"/>
      <c r="T42" s="59"/>
    </row>
    <row r="43" spans="3:20" ht="18" thickTop="1" thickBot="1" x14ac:dyDescent="0.35">
      <c r="C43" s="101"/>
      <c r="D43" s="284" t="s">
        <v>73</v>
      </c>
      <c r="E43" s="112"/>
      <c r="F43" s="108"/>
      <c r="G43" s="100">
        <v>0</v>
      </c>
      <c r="H43" s="105"/>
      <c r="I43" s="105"/>
      <c r="J43" s="105">
        <f>G43*12</f>
        <v>0</v>
      </c>
      <c r="K43" s="105"/>
      <c r="L43" s="105"/>
      <c r="M43" s="104" t="s">
        <v>74</v>
      </c>
      <c r="N43" s="102"/>
      <c r="P43" s="10"/>
      <c r="Q43" s="50" t="s">
        <v>60</v>
      </c>
      <c r="R43" s="73"/>
      <c r="S43" s="95">
        <v>499</v>
      </c>
      <c r="T43" s="71"/>
    </row>
    <row r="44" spans="3:20" ht="17.25" thickTop="1" x14ac:dyDescent="0.3">
      <c r="C44" s="101"/>
      <c r="D44" s="284"/>
      <c r="E44" s="112"/>
      <c r="F44" s="108"/>
      <c r="G44" s="120">
        <f>G43</f>
        <v>0</v>
      </c>
      <c r="H44" s="104"/>
      <c r="I44" s="104"/>
      <c r="J44" s="103">
        <f>J43</f>
        <v>0</v>
      </c>
      <c r="K44" s="104"/>
      <c r="L44" s="104"/>
      <c r="M44" s="103">
        <f>J44-2400</f>
        <v>-2400</v>
      </c>
      <c r="N44" s="102"/>
      <c r="P44" s="10"/>
      <c r="Q44" s="50" t="s">
        <v>61</v>
      </c>
      <c r="R44" s="67"/>
      <c r="S44" s="95">
        <v>2400</v>
      </c>
      <c r="T44" s="72"/>
    </row>
    <row r="45" spans="3:20" ht="16.5" x14ac:dyDescent="0.3">
      <c r="C45" s="101"/>
      <c r="D45" s="284"/>
      <c r="E45" s="112"/>
      <c r="F45" s="108"/>
      <c r="G45" s="104"/>
      <c r="H45" s="104"/>
      <c r="I45" s="104"/>
      <c r="J45" s="104"/>
      <c r="K45" s="105"/>
      <c r="L45" s="105"/>
      <c r="M45" s="105"/>
      <c r="N45" s="102"/>
      <c r="P45" s="10"/>
      <c r="Q45" s="50" t="s">
        <v>62</v>
      </c>
      <c r="R45" s="67"/>
      <c r="S45" s="95">
        <v>22896</v>
      </c>
      <c r="T45" s="72"/>
    </row>
    <row r="46" spans="3:20" ht="16.5" x14ac:dyDescent="0.3">
      <c r="C46" s="101"/>
      <c r="D46" s="109"/>
      <c r="E46" s="108"/>
      <c r="F46" s="108"/>
      <c r="G46" s="118"/>
      <c r="H46" s="105"/>
      <c r="I46" s="105"/>
      <c r="J46" s="105"/>
      <c r="K46" s="105"/>
      <c r="L46" s="105"/>
      <c r="M46" s="105"/>
      <c r="N46" s="102"/>
      <c r="P46" s="10"/>
      <c r="Q46" s="50" t="s">
        <v>63</v>
      </c>
      <c r="R46" s="67"/>
      <c r="S46" s="95">
        <v>4380</v>
      </c>
      <c r="T46" s="72"/>
    </row>
    <row r="47" spans="3:20" ht="16.5" x14ac:dyDescent="0.3">
      <c r="C47" s="101"/>
      <c r="D47" s="109"/>
      <c r="E47" s="108"/>
      <c r="F47" s="108"/>
      <c r="G47" s="118"/>
      <c r="H47" s="105"/>
      <c r="I47" s="105"/>
      <c r="J47" s="105"/>
      <c r="K47" s="105"/>
      <c r="L47" s="105"/>
      <c r="M47" s="105"/>
      <c r="N47" s="102"/>
      <c r="P47" s="10"/>
      <c r="Q47" s="73"/>
      <c r="R47" s="67"/>
      <c r="S47" s="95"/>
      <c r="T47" s="72"/>
    </row>
    <row r="48" spans="3:20" ht="16.5" x14ac:dyDescent="0.3">
      <c r="C48" s="101"/>
      <c r="D48" s="109"/>
      <c r="E48" s="108"/>
      <c r="F48" s="108"/>
      <c r="G48" s="118"/>
      <c r="H48" s="105"/>
      <c r="I48" s="105"/>
      <c r="J48" s="105"/>
      <c r="K48" s="105"/>
      <c r="L48" s="282" t="s">
        <v>77</v>
      </c>
      <c r="M48" s="282"/>
      <c r="N48" s="283"/>
      <c r="P48" s="10"/>
      <c r="Q48" s="66" t="s">
        <v>41</v>
      </c>
      <c r="R48" s="67"/>
      <c r="S48" s="96">
        <f>SUM(S40:S46)</f>
        <v>30890</v>
      </c>
      <c r="T48" s="75"/>
    </row>
    <row r="49" spans="3:20" ht="18.75" x14ac:dyDescent="0.3">
      <c r="C49" s="113"/>
      <c r="D49" s="107" t="s">
        <v>18</v>
      </c>
      <c r="E49" s="108"/>
      <c r="F49" s="108"/>
      <c r="G49" s="103">
        <f>G33+G40+G44</f>
        <v>0</v>
      </c>
      <c r="H49" s="104"/>
      <c r="I49" s="104"/>
      <c r="J49" s="103">
        <f>J33+J40+J44</f>
        <v>0</v>
      </c>
      <c r="K49" s="104"/>
      <c r="L49" s="104"/>
      <c r="M49" s="103">
        <f>M33+M40+M44</f>
        <v>-29676</v>
      </c>
      <c r="N49" s="114"/>
      <c r="P49" s="10"/>
      <c r="Q49" s="19"/>
      <c r="R49" s="16"/>
      <c r="S49" s="97"/>
      <c r="T49" s="26"/>
    </row>
    <row r="50" spans="3:20" ht="18.75" thickBot="1" x14ac:dyDescent="0.3">
      <c r="C50" s="113"/>
      <c r="D50" s="110"/>
      <c r="E50" s="108"/>
      <c r="F50" s="108"/>
      <c r="G50" s="104"/>
      <c r="H50" s="104"/>
      <c r="I50" s="104"/>
      <c r="J50" s="104"/>
      <c r="K50" s="104"/>
      <c r="L50" s="104"/>
      <c r="M50" s="104"/>
      <c r="N50" s="114"/>
      <c r="P50" s="266" t="s">
        <v>46</v>
      </c>
      <c r="Q50" s="266"/>
      <c r="R50" s="27"/>
      <c r="S50" s="83"/>
      <c r="T50" s="29"/>
    </row>
    <row r="51" spans="3:20" ht="18.75" thickBot="1" x14ac:dyDescent="0.35">
      <c r="C51" s="123"/>
      <c r="D51" s="285" t="s">
        <v>72</v>
      </c>
      <c r="E51" s="286"/>
      <c r="F51" s="286"/>
      <c r="G51" s="286"/>
      <c r="H51" s="286"/>
      <c r="I51" s="286"/>
      <c r="J51" s="286"/>
      <c r="K51" s="286"/>
      <c r="L51" s="286"/>
      <c r="M51" s="287"/>
      <c r="N51" s="124"/>
      <c r="P51" s="10"/>
      <c r="Q51" s="39" t="s">
        <v>42</v>
      </c>
      <c r="R51" s="44"/>
      <c r="S51" s="82">
        <f>S36+S48</f>
        <v>77542</v>
      </c>
      <c r="T51" s="76"/>
    </row>
    <row r="52" spans="3:20" ht="16.5" x14ac:dyDescent="0.3">
      <c r="C52" s="125"/>
      <c r="D52" s="126"/>
      <c r="E52" s="127"/>
      <c r="F52" s="127"/>
      <c r="G52" s="128"/>
      <c r="H52" s="129"/>
      <c r="I52" s="129"/>
      <c r="J52" s="129"/>
      <c r="K52" s="129"/>
      <c r="L52" s="129"/>
      <c r="M52" s="129"/>
      <c r="N52" s="130"/>
      <c r="P52" s="10"/>
      <c r="Q52" s="39" t="s">
        <v>43</v>
      </c>
      <c r="R52" s="44"/>
      <c r="S52" s="98">
        <f>S37+S48</f>
        <v>103740</v>
      </c>
      <c r="T52" s="77"/>
    </row>
    <row r="53" spans="3:20" ht="18" x14ac:dyDescent="0.25">
      <c r="C53" s="131"/>
      <c r="D53" s="281" t="s">
        <v>2</v>
      </c>
      <c r="E53" s="281"/>
      <c r="F53" s="281"/>
      <c r="G53" s="281"/>
      <c r="H53" s="281"/>
      <c r="I53" s="281"/>
      <c r="J53" s="281"/>
      <c r="K53" s="281"/>
      <c r="L53" s="281"/>
      <c r="M53" s="281"/>
      <c r="N53" s="132"/>
    </row>
    <row r="54" spans="3:20" ht="15.75" thickBot="1" x14ac:dyDescent="0.3">
      <c r="C54" s="131"/>
      <c r="D54" s="115" t="s">
        <v>19</v>
      </c>
      <c r="E54" s="108"/>
      <c r="F54" s="108"/>
      <c r="G54" s="103" t="s">
        <v>17</v>
      </c>
      <c r="H54" s="104"/>
      <c r="I54" s="104"/>
      <c r="J54" s="103" t="s">
        <v>16</v>
      </c>
      <c r="K54" s="104"/>
      <c r="L54" s="104"/>
      <c r="M54" s="104"/>
      <c r="N54" s="132"/>
    </row>
    <row r="55" spans="3:20" ht="15.75" thickTop="1" thickBot="1" x14ac:dyDescent="0.25">
      <c r="C55" s="131"/>
      <c r="D55" s="109" t="s">
        <v>3</v>
      </c>
      <c r="E55" s="106"/>
      <c r="F55" s="106"/>
      <c r="G55" s="100">
        <v>0</v>
      </c>
      <c r="H55" s="105"/>
      <c r="I55" s="105"/>
      <c r="J55" s="105">
        <f>G55*12</f>
        <v>0</v>
      </c>
      <c r="K55" s="105"/>
      <c r="L55" s="105"/>
      <c r="M55" s="105"/>
      <c r="N55" s="132"/>
    </row>
    <row r="56" spans="3:20" ht="15.75" thickTop="1" thickBot="1" x14ac:dyDescent="0.25">
      <c r="C56" s="131"/>
      <c r="D56" s="109" t="s">
        <v>96</v>
      </c>
      <c r="E56" s="106"/>
      <c r="F56" s="106"/>
      <c r="G56" s="100">
        <v>0</v>
      </c>
      <c r="H56" s="105"/>
      <c r="I56" s="105"/>
      <c r="J56" s="105">
        <f>G56*12</f>
        <v>0</v>
      </c>
      <c r="K56" s="105"/>
      <c r="L56" s="105"/>
      <c r="M56" s="105"/>
      <c r="N56" s="132"/>
    </row>
    <row r="57" spans="3:20" ht="15.75" thickTop="1" x14ac:dyDescent="0.25">
      <c r="C57" s="131"/>
      <c r="D57" s="107" t="s">
        <v>4</v>
      </c>
      <c r="E57" s="106"/>
      <c r="F57" s="106"/>
      <c r="G57" s="103">
        <f>SUM(G55:G56)</f>
        <v>0</v>
      </c>
      <c r="H57" s="104"/>
      <c r="I57" s="104"/>
      <c r="J57" s="103">
        <f>SUM(J55:J56)</f>
        <v>0</v>
      </c>
      <c r="K57" s="105"/>
      <c r="L57" s="105"/>
      <c r="M57" s="105"/>
      <c r="N57" s="132"/>
    </row>
    <row r="58" spans="3:20" ht="15" thickBot="1" x14ac:dyDescent="0.25">
      <c r="C58" s="133"/>
      <c r="D58" s="134"/>
      <c r="E58" s="134"/>
      <c r="F58" s="134"/>
      <c r="G58" s="135"/>
      <c r="H58" s="135"/>
      <c r="I58" s="135"/>
      <c r="J58" s="135"/>
      <c r="K58" s="135"/>
      <c r="L58" s="135"/>
      <c r="M58" s="135"/>
      <c r="N58" s="136"/>
    </row>
    <row r="61" spans="3:20" s="6" customFormat="1" ht="18" x14ac:dyDescent="0.25">
      <c r="C61" s="1"/>
      <c r="D61" s="1"/>
      <c r="E61" s="1"/>
      <c r="F61" s="1"/>
      <c r="G61" s="4"/>
      <c r="H61" s="4"/>
      <c r="I61" s="4"/>
      <c r="J61" s="4"/>
      <c r="K61" s="4"/>
      <c r="L61" s="4"/>
      <c r="M61" s="4"/>
      <c r="N61" s="1"/>
    </row>
    <row r="62" spans="3:20" s="6" customFormat="1" ht="18" x14ac:dyDescent="0.25">
      <c r="C62" s="1"/>
      <c r="D62" s="1"/>
      <c r="E62" s="1"/>
      <c r="F62" s="1"/>
      <c r="G62" s="4"/>
      <c r="H62" s="4"/>
      <c r="I62" s="4"/>
      <c r="J62" s="148"/>
      <c r="K62" s="148" t="s">
        <v>91</v>
      </c>
      <c r="L62" s="148"/>
      <c r="M62" s="148"/>
      <c r="N62" s="148">
        <f>N50+H13+H17</f>
        <v>0</v>
      </c>
    </row>
    <row r="63" spans="3:20" s="6" customFormat="1" ht="18" x14ac:dyDescent="0.25">
      <c r="C63" s="1"/>
      <c r="D63" s="1"/>
      <c r="E63" s="1"/>
      <c r="F63" s="1"/>
      <c r="G63" s="4"/>
      <c r="H63" s="4"/>
      <c r="I63" s="4"/>
      <c r="J63" s="4"/>
      <c r="K63" s="4"/>
      <c r="L63" s="4"/>
      <c r="M63" s="4"/>
      <c r="N63" s="1"/>
    </row>
    <row r="74" spans="15:21" ht="15" x14ac:dyDescent="0.25">
      <c r="O74" s="2"/>
      <c r="Q74" s="2"/>
      <c r="S74" s="2"/>
      <c r="U74" s="2"/>
    </row>
    <row r="76" spans="15:21" x14ac:dyDescent="0.2">
      <c r="Q76" s="1" t="s">
        <v>13</v>
      </c>
    </row>
    <row r="90" spans="3:14" s="3" customFormat="1" x14ac:dyDescent="0.2">
      <c r="C90" s="1"/>
      <c r="D90" s="1"/>
      <c r="E90" s="1"/>
      <c r="F90" s="1"/>
      <c r="G90" s="4"/>
      <c r="H90" s="4"/>
      <c r="I90" s="4"/>
      <c r="J90" s="4"/>
      <c r="K90" s="4"/>
      <c r="L90" s="4"/>
      <c r="M90" s="4"/>
      <c r="N90" s="1"/>
    </row>
    <row r="91" spans="3:14" s="3" customFormat="1" x14ac:dyDescent="0.2">
      <c r="C91" s="1"/>
      <c r="D91" s="1"/>
      <c r="E91" s="1"/>
      <c r="F91" s="1"/>
      <c r="G91" s="4"/>
      <c r="H91" s="4"/>
      <c r="I91" s="4"/>
      <c r="J91" s="4"/>
      <c r="K91" s="4"/>
      <c r="L91" s="4"/>
      <c r="M91" s="4"/>
      <c r="N91" s="1"/>
    </row>
    <row r="118" ht="51.75" customHeight="1" x14ac:dyDescent="0.2"/>
  </sheetData>
  <sheetProtection algorithmName="SHA-512" hashValue="x5l0IzcdKgsPSUI/93Nipxzxft13OfC0+x/PMNnB9+LuXESrqyvDrTUILX8CngnrVrk97QPDzr1BPen/HRTFmg==" saltValue="xyD/A0/bwRHOfS2Dwzkcog==" spinCount="100000" sheet="1" selectLockedCells="1"/>
  <customSheetViews>
    <customSheetView guid="{ABB97F28-580F-4F46-A955-852B920BBE9A}">
      <selection sqref="A1:XFD1048576"/>
      <pageMargins left="0.7" right="0.7" top="0.75" bottom="0.75" header="0.3" footer="0.3"/>
    </customSheetView>
  </customSheetViews>
  <mergeCells count="21">
    <mergeCell ref="D53:M53"/>
    <mergeCell ref="K32:N32"/>
    <mergeCell ref="K39:N39"/>
    <mergeCell ref="D43:D45"/>
    <mergeCell ref="L48:N48"/>
    <mergeCell ref="D51:M51"/>
    <mergeCell ref="C1:N1"/>
    <mergeCell ref="D6:M6"/>
    <mergeCell ref="D7:M7"/>
    <mergeCell ref="D8:M8"/>
    <mergeCell ref="P39:Q39"/>
    <mergeCell ref="D10:M11"/>
    <mergeCell ref="D19:M19"/>
    <mergeCell ref="D20:M20"/>
    <mergeCell ref="D22:M22"/>
    <mergeCell ref="D23:M23"/>
    <mergeCell ref="P50:Q50"/>
    <mergeCell ref="R17:T17"/>
    <mergeCell ref="S14:T14"/>
    <mergeCell ref="P18:Q18"/>
    <mergeCell ref="S18:T18"/>
  </mergeCells>
  <hyperlinks>
    <hyperlink ref="Q24" r:id="rId1" location="Disability-Ins-SOM" xr:uid="{5C6FFFC9-0EEB-471E-A770-E7BBE0D5CB04}"/>
  </hyperlinks>
  <pageMargins left="0.5" right="0.5" top="0.75" bottom="0.75" header="0.3" footer="0.3"/>
  <pageSetup scale="47"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C5:AC128"/>
  <sheetViews>
    <sheetView showGridLines="0" zoomScaleNormal="100" workbookViewId="0">
      <selection activeCell="G14" sqref="G14"/>
    </sheetView>
  </sheetViews>
  <sheetFormatPr defaultColWidth="9.140625" defaultRowHeight="14.25" x14ac:dyDescent="0.2"/>
  <cols>
    <col min="1" max="2" width="9.140625" style="1"/>
    <col min="3" max="3" width="12.140625" style="1" customWidth="1"/>
    <col min="4" max="4" width="75.85546875" style="1" customWidth="1"/>
    <col min="5" max="5" width="6.140625" style="1" bestFit="1" customWidth="1"/>
    <col min="6" max="6" width="13.42578125" style="1" bestFit="1" customWidth="1"/>
    <col min="7" max="7" width="22.28515625" style="4" customWidth="1"/>
    <col min="8" max="8" width="2" style="4" customWidth="1"/>
    <col min="9" max="9" width="3.42578125" style="4" bestFit="1" customWidth="1"/>
    <col min="10" max="10" width="22.28515625" style="4" bestFit="1" customWidth="1"/>
    <col min="11" max="11" width="5" style="4" customWidth="1"/>
    <col min="12" max="12" width="3.42578125" style="4" bestFit="1" customWidth="1"/>
    <col min="13" max="13" width="22.28515625" style="4" customWidth="1"/>
    <col min="14" max="16" width="9.140625" style="1"/>
    <col min="17" max="17" width="1.5703125" style="1" bestFit="1" customWidth="1"/>
    <col min="18" max="18" width="6.140625" style="1" bestFit="1" customWidth="1"/>
    <col min="19" max="19" width="35.7109375" style="1" bestFit="1" customWidth="1"/>
    <col min="20" max="20" width="6.140625" style="1" bestFit="1" customWidth="1"/>
    <col min="21" max="21" width="13.42578125" style="1" bestFit="1" customWidth="1"/>
    <col min="22" max="16384" width="9.140625" style="1"/>
  </cols>
  <sheetData>
    <row r="5" spans="3:21" x14ac:dyDescent="0.2">
      <c r="C5" s="272"/>
      <c r="D5" s="272"/>
      <c r="E5" s="272"/>
      <c r="F5" s="272"/>
      <c r="G5" s="272"/>
      <c r="H5" s="272"/>
      <c r="I5" s="272"/>
      <c r="J5" s="272"/>
      <c r="K5" s="272"/>
      <c r="L5" s="272"/>
      <c r="M5" s="272"/>
      <c r="N5" s="272"/>
    </row>
    <row r="6" spans="3:21" ht="20.25" x14ac:dyDescent="0.3">
      <c r="C6" s="99"/>
      <c r="D6" s="273" t="s">
        <v>64</v>
      </c>
      <c r="E6" s="273"/>
      <c r="F6" s="273"/>
      <c r="G6" s="273"/>
      <c r="H6" s="273"/>
      <c r="I6" s="273"/>
      <c r="J6" s="273"/>
      <c r="K6" s="273"/>
      <c r="L6" s="273"/>
      <c r="M6" s="273"/>
      <c r="N6" s="99"/>
    </row>
    <row r="7" spans="3:21" ht="20.25" x14ac:dyDescent="0.3">
      <c r="C7" s="99"/>
      <c r="D7" s="273" t="s">
        <v>23</v>
      </c>
      <c r="E7" s="273"/>
      <c r="F7" s="273"/>
      <c r="G7" s="273"/>
      <c r="H7" s="273"/>
      <c r="I7" s="273"/>
      <c r="J7" s="273"/>
      <c r="K7" s="273"/>
      <c r="L7" s="273"/>
      <c r="M7" s="273"/>
      <c r="N7" s="99"/>
    </row>
    <row r="8" spans="3:21" ht="75" customHeight="1" thickBot="1" x14ac:dyDescent="0.35">
      <c r="D8" s="274" t="s">
        <v>69</v>
      </c>
      <c r="E8" s="274"/>
      <c r="F8" s="274"/>
      <c r="G8" s="274"/>
      <c r="H8" s="274"/>
      <c r="I8" s="274"/>
      <c r="J8" s="274"/>
      <c r="K8" s="274"/>
      <c r="L8" s="274"/>
      <c r="M8" s="274"/>
    </row>
    <row r="9" spans="3:21" ht="15" x14ac:dyDescent="0.25">
      <c r="C9" s="125"/>
      <c r="D9" s="138"/>
      <c r="E9" s="139"/>
      <c r="F9" s="139"/>
      <c r="G9" s="140"/>
      <c r="H9" s="140"/>
      <c r="I9" s="140"/>
      <c r="J9" s="140"/>
      <c r="K9" s="140"/>
      <c r="L9" s="140"/>
      <c r="M9" s="140"/>
      <c r="N9" s="130"/>
    </row>
    <row r="10" spans="3:21" ht="18" customHeight="1" x14ac:dyDescent="0.3">
      <c r="C10" s="141"/>
      <c r="D10" s="276" t="s">
        <v>84</v>
      </c>
      <c r="E10" s="276"/>
      <c r="F10" s="276"/>
      <c r="G10" s="276"/>
      <c r="H10" s="276"/>
      <c r="I10" s="276"/>
      <c r="J10" s="276"/>
      <c r="K10" s="276"/>
      <c r="L10" s="276"/>
      <c r="M10" s="276"/>
      <c r="N10" s="142"/>
      <c r="Q10" s="5"/>
      <c r="R10" s="10"/>
      <c r="S10" s="38" t="s">
        <v>0</v>
      </c>
      <c r="T10" s="39" t="s">
        <v>48</v>
      </c>
      <c r="U10" s="40">
        <v>45110</v>
      </c>
    </row>
    <row r="11" spans="3:21" ht="15.75" customHeight="1" thickBot="1" x14ac:dyDescent="0.35">
      <c r="C11" s="133"/>
      <c r="D11" s="277"/>
      <c r="E11" s="277"/>
      <c r="F11" s="277"/>
      <c r="G11" s="277"/>
      <c r="H11" s="277"/>
      <c r="I11" s="277"/>
      <c r="J11" s="277"/>
      <c r="K11" s="277"/>
      <c r="L11" s="277"/>
      <c r="M11" s="277"/>
      <c r="N11" s="136"/>
      <c r="Q11" s="5"/>
      <c r="R11" s="10"/>
      <c r="S11" s="38"/>
      <c r="T11" s="39" t="s">
        <v>49</v>
      </c>
      <c r="U11" s="40">
        <v>45277</v>
      </c>
    </row>
    <row r="12" spans="3:21" ht="16.5" x14ac:dyDescent="0.3">
      <c r="C12" s="125"/>
      <c r="D12" s="143"/>
      <c r="E12" s="127"/>
      <c r="F12" s="127"/>
      <c r="G12" s="128"/>
      <c r="H12" s="128"/>
      <c r="I12" s="128"/>
      <c r="J12" s="128"/>
      <c r="K12" s="128"/>
      <c r="L12" s="128"/>
      <c r="M12" s="128"/>
      <c r="N12" s="130"/>
      <c r="R12" s="10"/>
      <c r="S12" s="38"/>
      <c r="T12" s="39"/>
      <c r="U12" s="41"/>
    </row>
    <row r="13" spans="3:21" ht="17.25" thickBot="1" x14ac:dyDescent="0.35">
      <c r="C13" s="131"/>
      <c r="D13" s="111" t="s">
        <v>81</v>
      </c>
      <c r="E13" s="112"/>
      <c r="F13" s="108"/>
      <c r="G13" s="103" t="s">
        <v>85</v>
      </c>
      <c r="H13" s="104"/>
      <c r="I13" s="104"/>
      <c r="J13" s="104"/>
      <c r="K13" s="122"/>
      <c r="L13" s="122"/>
      <c r="M13" s="122"/>
      <c r="N13" s="132"/>
      <c r="R13" s="10"/>
      <c r="S13" s="38" t="s">
        <v>1</v>
      </c>
      <c r="T13" s="39" t="s">
        <v>48</v>
      </c>
      <c r="U13" s="43">
        <v>45278</v>
      </c>
    </row>
    <row r="14" spans="3:21" ht="18" thickTop="1" thickBot="1" x14ac:dyDescent="0.35">
      <c r="C14" s="131"/>
      <c r="D14" s="144" t="s">
        <v>82</v>
      </c>
      <c r="E14" s="121"/>
      <c r="F14" s="121"/>
      <c r="G14" s="100">
        <v>0</v>
      </c>
      <c r="H14" s="122"/>
      <c r="I14" s="122"/>
      <c r="J14" s="122"/>
      <c r="K14" s="122"/>
      <c r="L14" s="122"/>
      <c r="M14" s="122"/>
      <c r="N14" s="132"/>
      <c r="R14" s="10"/>
      <c r="S14" s="42"/>
      <c r="T14" s="39" t="s">
        <v>49</v>
      </c>
      <c r="U14" s="43">
        <v>45403</v>
      </c>
    </row>
    <row r="15" spans="3:21" ht="17.25" thickTop="1" x14ac:dyDescent="0.3">
      <c r="C15" s="131"/>
      <c r="D15" s="137"/>
      <c r="E15" s="121"/>
      <c r="F15" s="121"/>
      <c r="G15" s="122"/>
      <c r="H15" s="122"/>
      <c r="I15" s="122"/>
      <c r="J15" s="122"/>
      <c r="K15" s="122"/>
      <c r="L15" s="122"/>
      <c r="M15" s="122"/>
      <c r="N15" s="132"/>
      <c r="R15" s="10"/>
      <c r="S15" s="42"/>
      <c r="T15" s="42"/>
      <c r="U15" s="42"/>
    </row>
    <row r="16" spans="3:21" ht="15.75" thickBot="1" x14ac:dyDescent="0.3">
      <c r="C16" s="131"/>
      <c r="D16" s="111" t="s">
        <v>83</v>
      </c>
      <c r="E16" s="112"/>
      <c r="F16" s="108"/>
      <c r="G16" s="103" t="s">
        <v>90</v>
      </c>
      <c r="H16" s="104"/>
      <c r="I16" s="104"/>
      <c r="J16" s="104"/>
      <c r="K16" s="122"/>
      <c r="L16" s="122"/>
      <c r="M16" s="122"/>
      <c r="N16" s="132"/>
      <c r="R16" s="16"/>
      <c r="S16" s="44"/>
      <c r="T16" s="44"/>
      <c r="U16" s="45" t="s">
        <v>67</v>
      </c>
    </row>
    <row r="17" spans="3:21" ht="18" thickTop="1" thickBot="1" x14ac:dyDescent="0.35">
      <c r="C17" s="131"/>
      <c r="D17" s="137"/>
      <c r="E17" s="121"/>
      <c r="F17" s="121"/>
      <c r="G17" s="100">
        <v>0</v>
      </c>
      <c r="H17" s="122"/>
      <c r="I17" s="122"/>
      <c r="J17" s="122"/>
      <c r="K17" s="122"/>
      <c r="L17" s="122"/>
      <c r="M17" s="122"/>
      <c r="N17" s="132"/>
      <c r="R17" s="10"/>
      <c r="S17" s="42"/>
      <c r="T17" s="42"/>
      <c r="U17" s="46" t="s">
        <v>66</v>
      </c>
    </row>
    <row r="18" spans="3:21" ht="18" thickTop="1" thickBot="1" x14ac:dyDescent="0.35">
      <c r="C18" s="133"/>
      <c r="D18" s="145"/>
      <c r="E18" s="146"/>
      <c r="F18" s="146"/>
      <c r="G18" s="147"/>
      <c r="H18" s="147"/>
      <c r="I18" s="147"/>
      <c r="J18" s="147"/>
      <c r="K18" s="147"/>
      <c r="L18" s="147"/>
      <c r="M18" s="147"/>
      <c r="N18" s="136"/>
      <c r="R18" s="270" t="s">
        <v>53</v>
      </c>
      <c r="S18" s="270"/>
      <c r="T18" s="11"/>
      <c r="U18" s="11"/>
    </row>
    <row r="19" spans="3:21" ht="16.5" x14ac:dyDescent="0.3">
      <c r="C19" s="125"/>
      <c r="D19" s="138"/>
      <c r="E19" s="139"/>
      <c r="F19" s="139"/>
      <c r="G19" s="140"/>
      <c r="H19" s="140"/>
      <c r="I19" s="140"/>
      <c r="J19" s="140"/>
      <c r="K19" s="140"/>
      <c r="L19" s="140"/>
      <c r="M19" s="140"/>
      <c r="N19" s="130"/>
      <c r="R19" s="10"/>
      <c r="S19" s="47" t="s">
        <v>29</v>
      </c>
      <c r="T19" s="11"/>
      <c r="U19" s="11"/>
    </row>
    <row r="20" spans="3:21" ht="18.75" customHeight="1" x14ac:dyDescent="0.3">
      <c r="C20" s="141"/>
      <c r="D20" s="276" t="s">
        <v>92</v>
      </c>
      <c r="E20" s="276"/>
      <c r="F20" s="276"/>
      <c r="G20" s="276"/>
      <c r="H20" s="276"/>
      <c r="I20" s="276"/>
      <c r="J20" s="276"/>
      <c r="K20" s="276"/>
      <c r="L20" s="276"/>
      <c r="M20" s="276"/>
      <c r="N20" s="142"/>
      <c r="R20" s="10"/>
      <c r="S20" s="39" t="s">
        <v>30</v>
      </c>
      <c r="T20" s="42"/>
      <c r="U20" s="48">
        <v>44628</v>
      </c>
    </row>
    <row r="21" spans="3:21" ht="17.25" customHeight="1" thickBot="1" x14ac:dyDescent="0.35">
      <c r="C21" s="133"/>
      <c r="D21" s="278"/>
      <c r="E21" s="278"/>
      <c r="F21" s="278"/>
      <c r="G21" s="278"/>
      <c r="H21" s="278"/>
      <c r="I21" s="278"/>
      <c r="J21" s="278"/>
      <c r="K21" s="278"/>
      <c r="L21" s="278"/>
      <c r="M21" s="278"/>
      <c r="N21" s="136"/>
      <c r="R21" s="10"/>
      <c r="S21" s="39" t="s">
        <v>31</v>
      </c>
      <c r="T21" s="42"/>
      <c r="U21" s="48">
        <v>70826</v>
      </c>
    </row>
    <row r="22" spans="3:21" ht="16.5" x14ac:dyDescent="0.3">
      <c r="C22" s="101"/>
      <c r="D22" s="137"/>
      <c r="E22" s="121"/>
      <c r="F22" s="121"/>
      <c r="G22" s="122"/>
      <c r="H22" s="122"/>
      <c r="I22" s="122"/>
      <c r="J22" s="122"/>
      <c r="K22" s="122"/>
      <c r="L22" s="122"/>
      <c r="M22" s="122"/>
      <c r="N22" s="102"/>
      <c r="R22" s="10"/>
      <c r="S22" s="12"/>
      <c r="T22" s="13"/>
      <c r="U22" s="14"/>
    </row>
    <row r="23" spans="3:21" ht="18.75" x14ac:dyDescent="0.3">
      <c r="C23" s="101"/>
      <c r="D23" s="279" t="s">
        <v>14</v>
      </c>
      <c r="E23" s="279"/>
      <c r="F23" s="279"/>
      <c r="G23" s="279"/>
      <c r="H23" s="279"/>
      <c r="I23" s="279"/>
      <c r="J23" s="279"/>
      <c r="K23" s="279"/>
      <c r="L23" s="279"/>
      <c r="M23" s="279"/>
      <c r="N23" s="102"/>
      <c r="R23" s="10"/>
      <c r="S23" s="50" t="s">
        <v>54</v>
      </c>
      <c r="T23" s="13"/>
      <c r="U23" s="51">
        <f>SUM(U28:U36)</f>
        <v>1191</v>
      </c>
    </row>
    <row r="24" spans="3:21" ht="14.25" customHeight="1" x14ac:dyDescent="0.3">
      <c r="C24" s="101"/>
      <c r="D24" s="280" t="s">
        <v>15</v>
      </c>
      <c r="E24" s="280"/>
      <c r="F24" s="280"/>
      <c r="G24" s="280"/>
      <c r="H24" s="280"/>
      <c r="I24" s="280"/>
      <c r="J24" s="280"/>
      <c r="K24" s="280"/>
      <c r="L24" s="280"/>
      <c r="M24" s="280"/>
      <c r="N24" s="102"/>
      <c r="R24" s="10"/>
      <c r="S24" s="52" t="s">
        <v>32</v>
      </c>
      <c r="T24" s="42"/>
      <c r="U24" s="42"/>
    </row>
    <row r="25" spans="3:21" ht="17.25" thickBot="1" x14ac:dyDescent="0.35">
      <c r="C25" s="101"/>
      <c r="D25" s="111" t="s">
        <v>78</v>
      </c>
      <c r="E25" s="112"/>
      <c r="F25" s="108"/>
      <c r="G25" s="103" t="s">
        <v>17</v>
      </c>
      <c r="H25" s="104"/>
      <c r="I25" s="104"/>
      <c r="J25" s="103" t="s">
        <v>16</v>
      </c>
      <c r="K25" s="104"/>
      <c r="L25" s="104"/>
      <c r="M25" s="104"/>
      <c r="N25" s="102"/>
      <c r="R25" s="10"/>
      <c r="S25" s="52"/>
      <c r="T25" s="42"/>
      <c r="U25" s="42"/>
    </row>
    <row r="26" spans="3:21" ht="18" thickTop="1" thickBot="1" x14ac:dyDescent="0.35">
      <c r="C26" s="101"/>
      <c r="D26" s="109" t="s">
        <v>5</v>
      </c>
      <c r="E26" s="108"/>
      <c r="F26" s="108"/>
      <c r="G26" s="100">
        <v>0</v>
      </c>
      <c r="H26" s="105"/>
      <c r="I26" s="105"/>
      <c r="J26" s="105">
        <f>G26*10</f>
        <v>0</v>
      </c>
      <c r="K26" s="105"/>
      <c r="L26" s="105"/>
      <c r="M26" s="105"/>
      <c r="N26" s="102"/>
      <c r="R26" s="10"/>
      <c r="S26" s="52"/>
      <c r="T26" s="42"/>
      <c r="U26" s="42"/>
    </row>
    <row r="27" spans="3:21" ht="18" thickTop="1" thickBot="1" x14ac:dyDescent="0.35">
      <c r="C27" s="101"/>
      <c r="D27" s="109" t="s">
        <v>6</v>
      </c>
      <c r="E27" s="108"/>
      <c r="F27" s="108"/>
      <c r="G27" s="100">
        <v>0</v>
      </c>
      <c r="H27" s="105"/>
      <c r="I27" s="105"/>
      <c r="J27" s="105">
        <f>G27*10</f>
        <v>0</v>
      </c>
      <c r="K27" s="105"/>
      <c r="L27" s="105"/>
      <c r="M27" s="105"/>
      <c r="N27" s="102"/>
      <c r="R27" s="10"/>
      <c r="S27" s="53" t="s">
        <v>55</v>
      </c>
      <c r="T27" s="54"/>
      <c r="U27" s="55">
        <f>SUM(U28:U29)</f>
        <v>710</v>
      </c>
    </row>
    <row r="28" spans="3:21" ht="18" thickTop="1" thickBot="1" x14ac:dyDescent="0.35">
      <c r="C28" s="101"/>
      <c r="D28" s="109" t="s">
        <v>7</v>
      </c>
      <c r="E28" s="108"/>
      <c r="F28" s="108"/>
      <c r="G28" s="100">
        <v>0</v>
      </c>
      <c r="H28" s="105"/>
      <c r="I28" s="105"/>
      <c r="J28" s="105">
        <f t="shared" ref="J28:J33" si="0">G28*10</f>
        <v>0</v>
      </c>
      <c r="K28" s="105"/>
      <c r="L28" s="105"/>
      <c r="M28" s="105"/>
      <c r="N28" s="102"/>
      <c r="R28" s="10"/>
      <c r="S28" s="56" t="s">
        <v>56</v>
      </c>
      <c r="T28" s="57"/>
      <c r="U28" s="58">
        <v>605</v>
      </c>
    </row>
    <row r="29" spans="3:21" ht="18" thickTop="1" thickBot="1" x14ac:dyDescent="0.35">
      <c r="C29" s="101"/>
      <c r="D29" s="109" t="s">
        <v>8</v>
      </c>
      <c r="E29" s="108"/>
      <c r="F29" s="108"/>
      <c r="G29" s="100">
        <v>0</v>
      </c>
      <c r="H29" s="105"/>
      <c r="I29" s="105"/>
      <c r="J29" s="105">
        <f t="shared" si="0"/>
        <v>0</v>
      </c>
      <c r="K29" s="105"/>
      <c r="L29" s="105"/>
      <c r="M29" s="105"/>
      <c r="N29" s="102"/>
      <c r="R29" s="10"/>
      <c r="S29" s="56" t="s">
        <v>33</v>
      </c>
      <c r="T29" s="57"/>
      <c r="U29" s="58">
        <v>105</v>
      </c>
    </row>
    <row r="30" spans="3:21" ht="18" thickTop="1" thickBot="1" x14ac:dyDescent="0.35">
      <c r="C30" s="101"/>
      <c r="D30" s="109" t="s">
        <v>9</v>
      </c>
      <c r="E30" s="108"/>
      <c r="F30" s="108"/>
      <c r="G30" s="100">
        <v>0</v>
      </c>
      <c r="H30" s="105"/>
      <c r="I30" s="105"/>
      <c r="J30" s="105">
        <f t="shared" si="0"/>
        <v>0</v>
      </c>
      <c r="K30" s="105"/>
      <c r="L30" s="105"/>
      <c r="M30" s="105"/>
      <c r="N30" s="102"/>
      <c r="R30" s="10"/>
      <c r="S30" s="60" t="s">
        <v>34</v>
      </c>
      <c r="T30" s="61"/>
      <c r="U30" s="62">
        <v>325</v>
      </c>
    </row>
    <row r="31" spans="3:21" ht="18" thickTop="1" thickBot="1" x14ac:dyDescent="0.35">
      <c r="C31" s="101"/>
      <c r="D31" s="109" t="s">
        <v>27</v>
      </c>
      <c r="E31" s="108"/>
      <c r="F31" s="108"/>
      <c r="G31" s="100">
        <v>0</v>
      </c>
      <c r="H31" s="105"/>
      <c r="I31" s="105"/>
      <c r="J31" s="105">
        <f t="shared" si="0"/>
        <v>0</v>
      </c>
      <c r="K31" s="105"/>
      <c r="L31" s="105"/>
      <c r="M31" s="105"/>
      <c r="N31" s="102"/>
      <c r="R31" s="10"/>
      <c r="S31" s="60" t="s">
        <v>35</v>
      </c>
      <c r="T31" s="61"/>
      <c r="U31" s="63"/>
    </row>
    <row r="32" spans="3:21" ht="20.25" thickTop="1" thickBot="1" x14ac:dyDescent="0.35">
      <c r="C32" s="101"/>
      <c r="D32" s="109" t="s">
        <v>93</v>
      </c>
      <c r="E32" s="108"/>
      <c r="F32" s="108"/>
      <c r="G32" s="100">
        <v>0</v>
      </c>
      <c r="H32" s="105"/>
      <c r="I32" s="105"/>
      <c r="J32" s="105">
        <f t="shared" si="0"/>
        <v>0</v>
      </c>
      <c r="K32" s="105"/>
      <c r="L32" s="105"/>
      <c r="M32" s="105"/>
      <c r="N32" s="102"/>
      <c r="Q32" s="6"/>
      <c r="R32" s="10"/>
      <c r="S32" s="64" t="s">
        <v>24</v>
      </c>
      <c r="T32" s="61"/>
      <c r="U32" s="62"/>
    </row>
    <row r="33" spans="3:29" ht="18" thickTop="1" thickBot="1" x14ac:dyDescent="0.35">
      <c r="C33" s="101"/>
      <c r="D33" s="109" t="s">
        <v>68</v>
      </c>
      <c r="E33" s="108"/>
      <c r="F33" s="108"/>
      <c r="G33" s="100">
        <v>0</v>
      </c>
      <c r="H33" s="105"/>
      <c r="I33" s="105"/>
      <c r="J33" s="105">
        <f t="shared" si="0"/>
        <v>0</v>
      </c>
      <c r="K33" s="282" t="s">
        <v>75</v>
      </c>
      <c r="L33" s="282"/>
      <c r="M33" s="282"/>
      <c r="N33" s="283"/>
      <c r="R33" s="10"/>
      <c r="S33" s="64" t="s">
        <v>36</v>
      </c>
      <c r="T33" s="61"/>
      <c r="U33" s="63"/>
    </row>
    <row r="34" spans="3:29" ht="17.25" thickTop="1" x14ac:dyDescent="0.3">
      <c r="C34" s="101"/>
      <c r="D34" s="119" t="s">
        <v>70</v>
      </c>
      <c r="E34" s="108"/>
      <c r="F34" s="108"/>
      <c r="G34" s="120">
        <f>SUM(G26:G33)</f>
        <v>0</v>
      </c>
      <c r="H34" s="104"/>
      <c r="I34" s="104"/>
      <c r="J34" s="103">
        <f>SUM(J26:J33)</f>
        <v>0</v>
      </c>
      <c r="K34" s="104"/>
      <c r="L34" s="104"/>
      <c r="M34" s="103">
        <f>J34-19080</f>
        <v>-19080</v>
      </c>
      <c r="N34" s="102"/>
      <c r="R34" s="10"/>
      <c r="S34" s="60" t="s">
        <v>37</v>
      </c>
      <c r="T34" s="61"/>
      <c r="U34" s="63"/>
    </row>
    <row r="35" spans="3:29" ht="16.5" x14ac:dyDescent="0.3">
      <c r="C35" s="101"/>
      <c r="D35" s="109"/>
      <c r="E35" s="108"/>
      <c r="F35" s="108"/>
      <c r="G35" s="118"/>
      <c r="H35" s="105"/>
      <c r="I35" s="105"/>
      <c r="J35" s="105"/>
      <c r="K35" s="105"/>
      <c r="L35" s="105"/>
      <c r="M35" s="105"/>
      <c r="N35" s="102"/>
      <c r="R35" s="10"/>
      <c r="S35" s="60" t="s">
        <v>38</v>
      </c>
      <c r="T35" s="61"/>
      <c r="U35" s="63">
        <v>56</v>
      </c>
    </row>
    <row r="36" spans="3:29" ht="17.25" thickBot="1" x14ac:dyDescent="0.35">
      <c r="C36" s="101"/>
      <c r="D36" s="111" t="s">
        <v>79</v>
      </c>
      <c r="E36" s="112"/>
      <c r="F36" s="108"/>
      <c r="G36" s="103" t="s">
        <v>17</v>
      </c>
      <c r="H36" s="104"/>
      <c r="I36" s="104"/>
      <c r="J36" s="103" t="s">
        <v>16</v>
      </c>
      <c r="K36" s="105"/>
      <c r="L36" s="105"/>
      <c r="M36" s="105"/>
      <c r="N36" s="102"/>
      <c r="R36" s="10"/>
      <c r="S36" s="65" t="s">
        <v>47</v>
      </c>
      <c r="T36" s="54"/>
      <c r="U36" s="51">
        <v>100</v>
      </c>
    </row>
    <row r="37" spans="3:29" ht="18" thickTop="1" thickBot="1" x14ac:dyDescent="0.35">
      <c r="C37" s="101"/>
      <c r="D37" s="109" t="s">
        <v>10</v>
      </c>
      <c r="E37" s="108"/>
      <c r="F37" s="108"/>
      <c r="G37" s="100">
        <v>0</v>
      </c>
      <c r="H37" s="105"/>
      <c r="I37" s="105"/>
      <c r="J37" s="105">
        <f>G37*10</f>
        <v>0</v>
      </c>
      <c r="K37" s="105"/>
      <c r="L37" s="105"/>
      <c r="M37" s="105"/>
      <c r="N37" s="102"/>
      <c r="R37" s="10"/>
      <c r="S37" s="17"/>
      <c r="T37" s="13"/>
      <c r="U37" s="18"/>
    </row>
    <row r="38" spans="3:29" ht="18" thickTop="1" thickBot="1" x14ac:dyDescent="0.35">
      <c r="C38" s="101"/>
      <c r="D38" s="109" t="s">
        <v>11</v>
      </c>
      <c r="E38" s="108"/>
      <c r="F38" s="108"/>
      <c r="G38" s="100">
        <v>0</v>
      </c>
      <c r="H38" s="105"/>
      <c r="I38" s="105"/>
      <c r="J38" s="105">
        <f>G38*10</f>
        <v>0</v>
      </c>
      <c r="K38" s="105"/>
      <c r="L38" s="105"/>
      <c r="M38" s="105"/>
      <c r="N38" s="102"/>
      <c r="R38" s="10"/>
      <c r="S38" s="66" t="s">
        <v>39</v>
      </c>
      <c r="T38" s="44"/>
      <c r="U38" s="51">
        <f>U20+U23</f>
        <v>45819</v>
      </c>
    </row>
    <row r="39" spans="3:29" ht="18" thickTop="1" thickBot="1" x14ac:dyDescent="0.35">
      <c r="C39" s="101"/>
      <c r="D39" s="109" t="s">
        <v>12</v>
      </c>
      <c r="E39" s="108"/>
      <c r="F39" s="108"/>
      <c r="G39" s="100">
        <v>0</v>
      </c>
      <c r="H39" s="105"/>
      <c r="I39" s="105"/>
      <c r="J39" s="105">
        <f>G39*10</f>
        <v>0</v>
      </c>
      <c r="K39" s="105"/>
      <c r="L39" s="105"/>
      <c r="M39" s="105"/>
      <c r="N39" s="102"/>
      <c r="R39" s="10"/>
      <c r="S39" s="66" t="s">
        <v>40</v>
      </c>
      <c r="T39" s="44"/>
      <c r="U39" s="51">
        <f>SUM(U21:U23)</f>
        <v>72017</v>
      </c>
    </row>
    <row r="40" spans="3:29" ht="18" thickTop="1" thickBot="1" x14ac:dyDescent="0.35">
      <c r="C40" s="101"/>
      <c r="D40" s="109" t="s">
        <v>44</v>
      </c>
      <c r="E40" s="108"/>
      <c r="F40" s="108"/>
      <c r="G40" s="100">
        <v>0</v>
      </c>
      <c r="H40" s="105"/>
      <c r="I40" s="105"/>
      <c r="J40" s="105">
        <f>G40*10</f>
        <v>0</v>
      </c>
      <c r="K40" s="282" t="s">
        <v>76</v>
      </c>
      <c r="L40" s="282"/>
      <c r="M40" s="282"/>
      <c r="N40" s="283"/>
      <c r="R40" s="10"/>
      <c r="S40" s="19"/>
      <c r="T40" s="16"/>
      <c r="U40" s="20"/>
    </row>
    <row r="41" spans="3:29" ht="16.5" thickTop="1" x14ac:dyDescent="0.25">
      <c r="C41" s="101"/>
      <c r="D41" s="109" t="s">
        <v>71</v>
      </c>
      <c r="E41" s="108"/>
      <c r="F41" s="108"/>
      <c r="G41" s="120">
        <f>SUM(G37:G40)</f>
        <v>0</v>
      </c>
      <c r="H41" s="104"/>
      <c r="I41" s="104"/>
      <c r="J41" s="103">
        <f>SUM(J37:J40)</f>
        <v>0</v>
      </c>
      <c r="K41" s="104"/>
      <c r="L41" s="104"/>
      <c r="M41" s="103">
        <f>J41-3650</f>
        <v>-3650</v>
      </c>
      <c r="N41" s="102"/>
      <c r="R41" s="275" t="s">
        <v>45</v>
      </c>
      <c r="S41" s="275"/>
      <c r="T41" s="22"/>
      <c r="U41" s="23"/>
    </row>
    <row r="42" spans="3:29" ht="16.5" x14ac:dyDescent="0.3">
      <c r="C42" s="101"/>
      <c r="D42" s="109"/>
      <c r="E42" s="108"/>
      <c r="F42" s="108"/>
      <c r="G42" s="118"/>
      <c r="H42" s="105"/>
      <c r="I42" s="105"/>
      <c r="J42" s="105"/>
      <c r="K42" s="105"/>
      <c r="L42" s="105"/>
      <c r="M42" s="105"/>
      <c r="N42" s="102"/>
      <c r="R42" s="10"/>
      <c r="S42" s="50" t="s">
        <v>57</v>
      </c>
      <c r="T42" s="67"/>
      <c r="U42" s="68">
        <v>195</v>
      </c>
    </row>
    <row r="43" spans="3:29" ht="17.25" thickBot="1" x14ac:dyDescent="0.35">
      <c r="C43" s="101"/>
      <c r="D43" s="111" t="s">
        <v>80</v>
      </c>
      <c r="E43" s="112"/>
      <c r="F43" s="108"/>
      <c r="G43" s="103" t="s">
        <v>17</v>
      </c>
      <c r="H43" s="104"/>
      <c r="I43" s="104"/>
      <c r="J43" s="103" t="s">
        <v>16</v>
      </c>
      <c r="K43" s="105"/>
      <c r="L43" s="105"/>
      <c r="M43" s="105"/>
      <c r="N43" s="102"/>
      <c r="R43" s="10"/>
      <c r="S43" s="70" t="s">
        <v>58</v>
      </c>
      <c r="T43" s="67"/>
      <c r="U43" s="71"/>
    </row>
    <row r="44" spans="3:29" ht="16.5" customHeight="1" thickTop="1" thickBot="1" x14ac:dyDescent="0.35">
      <c r="C44" s="101"/>
      <c r="D44" s="284" t="s">
        <v>73</v>
      </c>
      <c r="E44" s="112"/>
      <c r="F44" s="108"/>
      <c r="G44" s="100">
        <v>0</v>
      </c>
      <c r="H44" s="105"/>
      <c r="I44" s="105"/>
      <c r="J44" s="105">
        <f>G44*10</f>
        <v>0</v>
      </c>
      <c r="K44" s="105"/>
      <c r="L44" s="105"/>
      <c r="M44" s="104" t="s">
        <v>74</v>
      </c>
      <c r="N44" s="102"/>
      <c r="R44" s="10"/>
      <c r="S44" s="56" t="s">
        <v>59</v>
      </c>
      <c r="T44" s="57"/>
      <c r="U44" s="59">
        <v>2700</v>
      </c>
    </row>
    <row r="45" spans="3:29" ht="17.25" thickTop="1" x14ac:dyDescent="0.3">
      <c r="C45" s="101"/>
      <c r="D45" s="284"/>
      <c r="E45" s="112"/>
      <c r="F45" s="108"/>
      <c r="G45" s="120">
        <f>G44</f>
        <v>0</v>
      </c>
      <c r="H45" s="104"/>
      <c r="I45" s="104"/>
      <c r="J45" s="103">
        <f>G45*10</f>
        <v>0</v>
      </c>
      <c r="K45" s="104"/>
      <c r="L45" s="104"/>
      <c r="M45" s="103">
        <f>J45-2000</f>
        <v>-2000</v>
      </c>
      <c r="N45" s="102"/>
      <c r="R45" s="10"/>
      <c r="S45" s="50" t="s">
        <v>60</v>
      </c>
      <c r="T45" s="73"/>
      <c r="U45" s="74">
        <v>452</v>
      </c>
      <c r="AC45" s="1" t="s">
        <v>13</v>
      </c>
    </row>
    <row r="46" spans="3:29" ht="16.5" x14ac:dyDescent="0.3">
      <c r="C46" s="101"/>
      <c r="D46" s="284"/>
      <c r="E46" s="112"/>
      <c r="F46" s="108"/>
      <c r="G46" s="104"/>
      <c r="H46" s="104"/>
      <c r="I46" s="104"/>
      <c r="J46" s="104"/>
      <c r="K46" s="105"/>
      <c r="L46" s="105"/>
      <c r="M46" s="105"/>
      <c r="N46" s="102"/>
      <c r="R46" s="10"/>
      <c r="S46" s="50" t="s">
        <v>61</v>
      </c>
      <c r="T46" s="67"/>
      <c r="U46" s="74">
        <v>2000</v>
      </c>
    </row>
    <row r="47" spans="3:29" ht="16.5" x14ac:dyDescent="0.3">
      <c r="C47" s="101"/>
      <c r="D47" s="109"/>
      <c r="E47" s="108"/>
      <c r="F47" s="108"/>
      <c r="G47" s="118"/>
      <c r="H47" s="105"/>
      <c r="I47" s="105"/>
      <c r="J47" s="105"/>
      <c r="K47" s="105"/>
      <c r="L47" s="105"/>
      <c r="M47" s="105"/>
      <c r="N47" s="102"/>
      <c r="R47" s="10"/>
      <c r="S47" s="50" t="s">
        <v>62</v>
      </c>
      <c r="T47" s="67"/>
      <c r="U47" s="74">
        <v>19080</v>
      </c>
    </row>
    <row r="48" spans="3:29" ht="16.5" x14ac:dyDescent="0.3">
      <c r="C48" s="101"/>
      <c r="D48" s="109"/>
      <c r="E48" s="108"/>
      <c r="F48" s="108"/>
      <c r="G48" s="118"/>
      <c r="H48" s="105"/>
      <c r="I48" s="105"/>
      <c r="J48" s="105"/>
      <c r="K48" s="105"/>
      <c r="L48" s="105"/>
      <c r="M48" s="105"/>
      <c r="N48" s="102"/>
      <c r="R48" s="10"/>
      <c r="S48" s="50" t="s">
        <v>63</v>
      </c>
      <c r="T48" s="67"/>
      <c r="U48" s="74">
        <v>3650</v>
      </c>
    </row>
    <row r="49" spans="3:21" ht="16.5" x14ac:dyDescent="0.3">
      <c r="C49" s="101"/>
      <c r="D49" s="109"/>
      <c r="E49" s="108"/>
      <c r="F49" s="108"/>
      <c r="G49" s="118"/>
      <c r="H49" s="105"/>
      <c r="I49" s="105"/>
      <c r="J49" s="105"/>
      <c r="K49" s="105"/>
      <c r="L49" s="282" t="s">
        <v>77</v>
      </c>
      <c r="M49" s="282"/>
      <c r="N49" s="283"/>
      <c r="R49" s="10"/>
      <c r="S49" s="73"/>
      <c r="T49" s="67"/>
      <c r="U49" s="74"/>
    </row>
    <row r="50" spans="3:21" ht="18.75" x14ac:dyDescent="0.3">
      <c r="C50" s="113"/>
      <c r="D50" s="107" t="s">
        <v>18</v>
      </c>
      <c r="E50" s="108"/>
      <c r="F50" s="108"/>
      <c r="G50" s="103">
        <f>G34+G41+G45</f>
        <v>0</v>
      </c>
      <c r="H50" s="104"/>
      <c r="I50" s="104"/>
      <c r="J50" s="103">
        <f>J34+J41+J45</f>
        <v>0</v>
      </c>
      <c r="K50" s="104"/>
      <c r="L50" s="104"/>
      <c r="M50" s="103">
        <f>M34+M41+M45</f>
        <v>-24730</v>
      </c>
      <c r="N50" s="114"/>
      <c r="R50" s="10"/>
      <c r="S50" s="66" t="s">
        <v>41</v>
      </c>
      <c r="T50" s="67"/>
      <c r="U50" s="75">
        <f>SUM(U42:U48)</f>
        <v>28077</v>
      </c>
    </row>
    <row r="51" spans="3:21" ht="36.75" customHeight="1" thickBot="1" x14ac:dyDescent="0.35">
      <c r="C51" s="113"/>
      <c r="D51" s="110"/>
      <c r="E51" s="108"/>
      <c r="F51" s="108"/>
      <c r="G51" s="104"/>
      <c r="H51" s="104"/>
      <c r="I51" s="104"/>
      <c r="J51" s="104"/>
      <c r="K51" s="104"/>
      <c r="L51" s="104"/>
      <c r="M51" s="104"/>
      <c r="N51" s="114"/>
      <c r="R51" s="10"/>
      <c r="S51" s="19"/>
      <c r="T51" s="16"/>
      <c r="U51" s="25"/>
    </row>
    <row r="52" spans="3:21" ht="18.75" customHeight="1" thickBot="1" x14ac:dyDescent="0.25">
      <c r="C52" s="123"/>
      <c r="D52" s="285" t="s">
        <v>72</v>
      </c>
      <c r="E52" s="286"/>
      <c r="F52" s="286"/>
      <c r="G52" s="286"/>
      <c r="H52" s="286"/>
      <c r="I52" s="286"/>
      <c r="J52" s="286"/>
      <c r="K52" s="286"/>
      <c r="L52" s="286"/>
      <c r="M52" s="287"/>
      <c r="N52" s="124"/>
      <c r="R52" s="266" t="s">
        <v>46</v>
      </c>
      <c r="S52" s="266"/>
      <c r="T52" s="27"/>
      <c r="U52" s="28"/>
    </row>
    <row r="53" spans="3:21" ht="16.5" x14ac:dyDescent="0.3">
      <c r="C53" s="125"/>
      <c r="D53" s="126"/>
      <c r="E53" s="127"/>
      <c r="F53" s="127"/>
      <c r="G53" s="128"/>
      <c r="H53" s="129"/>
      <c r="I53" s="129"/>
      <c r="J53" s="129"/>
      <c r="K53" s="129"/>
      <c r="L53" s="129"/>
      <c r="M53" s="129"/>
      <c r="N53" s="130"/>
      <c r="R53" s="10"/>
      <c r="S53" s="39" t="s">
        <v>42</v>
      </c>
      <c r="T53" s="44"/>
      <c r="U53" s="76">
        <f>U38+U50</f>
        <v>73896</v>
      </c>
    </row>
    <row r="54" spans="3:21" ht="18.75" x14ac:dyDescent="0.3">
      <c r="C54" s="131"/>
      <c r="D54" s="281" t="s">
        <v>2</v>
      </c>
      <c r="E54" s="281"/>
      <c r="F54" s="281"/>
      <c r="G54" s="281"/>
      <c r="H54" s="281"/>
      <c r="I54" s="281"/>
      <c r="J54" s="281"/>
      <c r="K54" s="281"/>
      <c r="L54" s="281"/>
      <c r="M54" s="281"/>
      <c r="N54" s="132"/>
      <c r="R54" s="10"/>
      <c r="S54" s="39" t="s">
        <v>43</v>
      </c>
      <c r="T54" s="44"/>
      <c r="U54" s="77">
        <f>U39+U50</f>
        <v>100094</v>
      </c>
    </row>
    <row r="55" spans="3:21" ht="15.75" thickBot="1" x14ac:dyDescent="0.3">
      <c r="C55" s="131"/>
      <c r="D55" s="115" t="s">
        <v>19</v>
      </c>
      <c r="E55" s="108"/>
      <c r="F55" s="108"/>
      <c r="G55" s="103" t="s">
        <v>17</v>
      </c>
      <c r="H55" s="104"/>
      <c r="I55" s="104"/>
      <c r="J55" s="103" t="s">
        <v>16</v>
      </c>
      <c r="K55" s="104"/>
      <c r="L55" s="104"/>
      <c r="M55" s="104"/>
      <c r="N55" s="132"/>
    </row>
    <row r="56" spans="3:21" ht="15.75" thickTop="1" thickBot="1" x14ac:dyDescent="0.25">
      <c r="C56" s="131"/>
      <c r="D56" s="109" t="s">
        <v>3</v>
      </c>
      <c r="E56" s="106"/>
      <c r="F56" s="106"/>
      <c r="G56" s="100">
        <v>0</v>
      </c>
      <c r="H56" s="105"/>
      <c r="I56" s="105"/>
      <c r="J56" s="105">
        <f>G56*10</f>
        <v>0</v>
      </c>
      <c r="K56" s="105"/>
      <c r="L56" s="105"/>
      <c r="M56" s="105"/>
      <c r="N56" s="132"/>
    </row>
    <row r="57" spans="3:21" ht="15.75" thickTop="1" thickBot="1" x14ac:dyDescent="0.25">
      <c r="C57" s="131"/>
      <c r="D57" s="109" t="s">
        <v>96</v>
      </c>
      <c r="E57" s="106"/>
      <c r="F57" s="106"/>
      <c r="G57" s="100">
        <v>0</v>
      </c>
      <c r="H57" s="105"/>
      <c r="I57" s="105"/>
      <c r="J57" s="105">
        <f>G57*10</f>
        <v>0</v>
      </c>
      <c r="K57" s="105"/>
      <c r="L57" s="105"/>
      <c r="M57" s="105"/>
      <c r="N57" s="132"/>
    </row>
    <row r="58" spans="3:21" ht="15.75" thickTop="1" x14ac:dyDescent="0.25">
      <c r="C58" s="131"/>
      <c r="D58" s="107" t="s">
        <v>4</v>
      </c>
      <c r="E58" s="106"/>
      <c r="F58" s="106"/>
      <c r="G58" s="103">
        <f>SUM(G56:G57)</f>
        <v>0</v>
      </c>
      <c r="H58" s="104"/>
      <c r="I58" s="104"/>
      <c r="J58" s="103">
        <f>SUM(J56:J57)</f>
        <v>0</v>
      </c>
      <c r="K58" s="105"/>
      <c r="L58" s="105"/>
      <c r="M58" s="105"/>
      <c r="N58" s="132"/>
    </row>
    <row r="59" spans="3:21" ht="15" thickBot="1" x14ac:dyDescent="0.25">
      <c r="C59" s="133"/>
      <c r="D59" s="134"/>
      <c r="E59" s="134"/>
      <c r="F59" s="134"/>
      <c r="G59" s="135"/>
      <c r="H59" s="135"/>
      <c r="I59" s="135"/>
      <c r="J59" s="135"/>
      <c r="K59" s="135"/>
      <c r="L59" s="135"/>
      <c r="M59" s="135"/>
      <c r="N59" s="136"/>
    </row>
    <row r="60" spans="3:21" ht="24" customHeight="1" x14ac:dyDescent="0.2"/>
    <row r="62" spans="3:21" x14ac:dyDescent="0.2">
      <c r="I62" s="148"/>
      <c r="J62" s="148" t="s">
        <v>91</v>
      </c>
      <c r="K62" s="148"/>
      <c r="M62" s="148">
        <f>M50+G14+G17</f>
        <v>-24730</v>
      </c>
    </row>
    <row r="65" spans="7:14" s="5" customFormat="1" ht="18" x14ac:dyDescent="0.25">
      <c r="G65" s="4"/>
      <c r="H65" s="4"/>
      <c r="I65" s="4"/>
      <c r="J65" s="4"/>
      <c r="K65" s="4"/>
      <c r="L65" s="4"/>
      <c r="M65" s="4"/>
      <c r="N65" s="1"/>
    </row>
    <row r="66" spans="7:14" s="5" customFormat="1" ht="18" x14ac:dyDescent="0.25">
      <c r="G66" s="4"/>
      <c r="H66" s="4"/>
      <c r="I66" s="4"/>
      <c r="J66" s="4"/>
      <c r="K66" s="4"/>
      <c r="L66" s="4"/>
      <c r="M66" s="4"/>
      <c r="N66" s="1"/>
    </row>
    <row r="87" spans="7:21" s="6" customFormat="1" ht="18" x14ac:dyDescent="0.25">
      <c r="G87" s="4"/>
      <c r="H87" s="4"/>
      <c r="I87" s="4"/>
      <c r="J87" s="4"/>
      <c r="K87" s="4"/>
      <c r="L87" s="4"/>
      <c r="M87" s="4"/>
      <c r="N87" s="1"/>
    </row>
    <row r="94" spans="7:21" ht="15" x14ac:dyDescent="0.25">
      <c r="O94" s="2"/>
      <c r="Q94" s="2"/>
      <c r="S94" s="2"/>
      <c r="U94" s="2"/>
    </row>
    <row r="96" spans="7:21" x14ac:dyDescent="0.2">
      <c r="Q96" s="1" t="s">
        <v>13</v>
      </c>
    </row>
    <row r="111" spans="3:14" s="3" customFormat="1" x14ac:dyDescent="0.2">
      <c r="C111" s="1"/>
      <c r="D111" s="1"/>
      <c r="E111" s="1"/>
      <c r="F111" s="1"/>
      <c r="G111" s="4"/>
      <c r="H111" s="4"/>
      <c r="I111" s="4"/>
      <c r="J111" s="4"/>
      <c r="K111" s="4"/>
      <c r="L111" s="4"/>
      <c r="M111" s="4"/>
      <c r="N111" s="1"/>
    </row>
    <row r="112" spans="3:14" s="3" customFormat="1" x14ac:dyDescent="0.2">
      <c r="C112" s="1"/>
      <c r="D112" s="1"/>
      <c r="E112" s="1"/>
      <c r="F112" s="1"/>
      <c r="G112" s="4"/>
      <c r="H112" s="4"/>
      <c r="I112" s="4"/>
      <c r="J112" s="4"/>
      <c r="K112" s="4"/>
      <c r="L112" s="4"/>
      <c r="M112" s="4"/>
      <c r="N112" s="1"/>
    </row>
    <row r="128" ht="50.25" customHeight="1" x14ac:dyDescent="0.2"/>
  </sheetData>
  <sheetProtection algorithmName="SHA-512" hashValue="p9qexThf0zdbPjs+Hyc2F2Mem2DwKoPgVNq3UhjtQkYeCVBrPLlKsHLDTMSx+0MPdOFNan1bqyPCXedJtOl95w==" saltValue="a763AmRmQ6Z7Hj6VGSBvvw==" spinCount="100000" sheet="1" selectLockedCells="1"/>
  <customSheetViews>
    <customSheetView guid="{ABB97F28-580F-4F46-A955-852B920BBE9A}">
      <selection activeCell="P3" sqref="P3"/>
      <pageMargins left="0.7" right="0.7" top="0.75" bottom="0.75" header="0.3" footer="0.3"/>
    </customSheetView>
  </customSheetViews>
  <mergeCells count="18">
    <mergeCell ref="R52:S52"/>
    <mergeCell ref="R41:S41"/>
    <mergeCell ref="R18:S18"/>
    <mergeCell ref="D54:M54"/>
    <mergeCell ref="D52:M52"/>
    <mergeCell ref="D44:D46"/>
    <mergeCell ref="K33:N33"/>
    <mergeCell ref="K40:N40"/>
    <mergeCell ref="L49:N49"/>
    <mergeCell ref="C5:N5"/>
    <mergeCell ref="D6:M6"/>
    <mergeCell ref="D7:M7"/>
    <mergeCell ref="D8:M8"/>
    <mergeCell ref="D24:M24"/>
    <mergeCell ref="D20:M20"/>
    <mergeCell ref="D23:M23"/>
    <mergeCell ref="D10:M11"/>
    <mergeCell ref="D21:M21"/>
  </mergeCells>
  <hyperlinks>
    <hyperlink ref="S24" r:id="rId1" location="Disability-Ins-SOM" xr:uid="{492C7F37-E3CF-4372-A30D-1F6BC27564CD}"/>
  </hyperlinks>
  <pageMargins left="0.5" right="0.5" top="0.5" bottom="0.5" header="0.3" footer="0.3"/>
  <pageSetup scale="45"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 and COA</vt:lpstr>
      <vt:lpstr>1st Year DO</vt:lpstr>
      <vt:lpstr>2nd Year DO</vt:lpstr>
      <vt:lpstr>3rd Year DO</vt:lpstr>
      <vt:lpstr>4th Year DO</vt:lpstr>
    </vt:vector>
  </TitlesOfParts>
  <Company>Rowan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 Admin</dc:creator>
  <cp:lastModifiedBy>Willse, Christine L.</cp:lastModifiedBy>
  <cp:lastPrinted>2018-07-13T18:28:02Z</cp:lastPrinted>
  <dcterms:created xsi:type="dcterms:W3CDTF">2018-07-05T16:32:01Z</dcterms:created>
  <dcterms:modified xsi:type="dcterms:W3CDTF">2024-04-08T15:49:58Z</dcterms:modified>
</cp:coreProperties>
</file>